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4\Documents\Estados Financieros\Informacion Pagina TV4\6Informacion Presupuestaria\"/>
    </mc:Choice>
  </mc:AlternateContent>
  <bookViews>
    <workbookView xWindow="0" yWindow="0" windowWidth="28800" windowHeight="11835"/>
  </bookViews>
  <sheets>
    <sheet name="EAIE" sheetId="1" r:id="rId1"/>
  </sheets>
  <definedNames>
    <definedName name="Abr">#REF!</definedName>
    <definedName name="_xlnm.Print_Area" localSheetId="0">EAIE!$B$1:$J$50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H21" i="1"/>
  <c r="H20" i="1"/>
  <c r="H22" i="1"/>
  <c r="G21" i="1"/>
  <c r="G20" i="1"/>
  <c r="G22" i="1"/>
  <c r="E18" i="1"/>
  <c r="E21" i="1"/>
  <c r="E20" i="1"/>
  <c r="E22" i="1"/>
  <c r="G17" i="1"/>
  <c r="J18" i="1"/>
  <c r="H17" i="1"/>
  <c r="J17" i="1" s="1"/>
  <c r="I27" i="1" l="1"/>
  <c r="J33" i="1"/>
  <c r="J32" i="1"/>
  <c r="J31" i="1"/>
  <c r="J30" i="1"/>
  <c r="J29" i="1"/>
  <c r="J28" i="1"/>
  <c r="J27" i="1"/>
  <c r="J26" i="1"/>
  <c r="J25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F26" i="1"/>
  <c r="F25" i="1" s="1"/>
  <c r="H25" i="1"/>
  <c r="G25" i="1"/>
  <c r="E25" i="1"/>
  <c r="F18" i="1"/>
  <c r="F17" i="1" s="1"/>
  <c r="I17" i="1" s="1"/>
  <c r="E17" i="1"/>
  <c r="I26" i="1" l="1"/>
  <c r="I25" i="1" s="1"/>
  <c r="I18" i="1"/>
  <c r="J22" i="1"/>
  <c r="J21" i="1"/>
  <c r="J20" i="1"/>
  <c r="J19" i="1" s="1"/>
  <c r="H19" i="1"/>
  <c r="H11" i="1" s="1"/>
  <c r="H10" i="1" s="1"/>
  <c r="H9" i="1" s="1"/>
  <c r="H36" i="1" s="1"/>
  <c r="G19" i="1"/>
  <c r="G11" i="1" s="1"/>
  <c r="G10" i="1" s="1"/>
  <c r="G9" i="1" s="1"/>
  <c r="G36" i="1" s="1"/>
  <c r="E19" i="1"/>
  <c r="E11" i="1" s="1"/>
  <c r="E36" i="1" s="1"/>
  <c r="D19" i="1"/>
  <c r="D11" i="1" s="1"/>
  <c r="D10" i="1" s="1"/>
  <c r="D9" i="1" s="1"/>
  <c r="F22" i="1"/>
  <c r="I22" i="1" s="1"/>
  <c r="F21" i="1"/>
  <c r="I21" i="1" s="1"/>
  <c r="F20" i="1"/>
  <c r="I20" i="1" s="1"/>
  <c r="I19" i="1" s="1"/>
  <c r="F9" i="1" l="1"/>
  <c r="I9" i="1" s="1"/>
  <c r="D36" i="1"/>
  <c r="J9" i="1"/>
  <c r="J36" i="1" s="1"/>
  <c r="F10" i="1"/>
  <c r="I10" i="1" s="1"/>
  <c r="J10" i="1"/>
  <c r="J11" i="1"/>
  <c r="F19" i="1"/>
  <c r="F11" i="1" s="1"/>
  <c r="I11" i="1" s="1"/>
  <c r="F36" i="1" l="1"/>
  <c r="I36" i="1" s="1"/>
</calcChain>
</file>

<file path=xl/comments1.xml><?xml version="1.0" encoding="utf-8"?>
<comments xmlns="http://schemas.openxmlformats.org/spreadsheetml/2006/main">
  <authors>
    <author/>
  </authors>
  <commentList>
    <comment ref="H37" authorId="0" shape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<sst xmlns="http://schemas.openxmlformats.org/spreadsheetml/2006/main" count="69" uniqueCount="65">
  <si>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</si>
  <si>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</si>
  <si>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</si>
  <si>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</si>
  <si>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</si>
  <si>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</si>
  <si>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</si>
  <si>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</si>
  <si>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</si>
  <si>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</si>
  <si>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</si>
  <si>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</si>
  <si>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</si>
  <si>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</si>
  <si>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</si>
  <si>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</si>
  <si>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</si>
  <si>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</si>
  <si>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</si>
  <si>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DERECHOS, PRODUCTOS Y APROVECHAMIENTOS CORRI</t>
  </si>
  <si>
    <t>PRODUCTOS CORRIENTES NO INCLUIDOS EN OTROS C</t>
  </si>
  <si>
    <t>PRODUCTOS</t>
  </si>
  <si>
    <t>PRODUCTOS DE TIPO CORRIENTE</t>
  </si>
  <si>
    <t>APROVECHAMIENTOS CORRIENTES NO INCLUIDOS EN</t>
  </si>
  <si>
    <t>RENTAS DE LA PROPIEDAD</t>
  </si>
  <si>
    <t>OTROS</t>
  </si>
  <si>
    <t>VENTA DE BIENES Y SERVICIOS DE ENTIDADES DEL</t>
  </si>
  <si>
    <t>VENTA DE ESTABLECIMIENTOS NO DE MERCADO</t>
  </si>
  <si>
    <t>ING. POR VENTAS DE BIENES Y SERV</t>
  </si>
  <si>
    <t>ING. VTAS BIENES Y SERV. ORG.DESCENTR</t>
  </si>
  <si>
    <t>RECURSOS ESTATALES</t>
  </si>
  <si>
    <t>DEL SECTOR PÚBLICO</t>
  </si>
  <si>
    <t>DE ENTIDADES FEDERATIVAS</t>
  </si>
  <si>
    <t>TRANSFERENCIAS INTERNAS Y ASIGNACIONES</t>
  </si>
  <si>
    <t>TRANS., ASIGNACIONES, SUBSIDIOS Y</t>
  </si>
  <si>
    <t>TRANS. INTERNAS Y ASIGN A SECTOR PUB.</t>
  </si>
  <si>
    <t>INGRESOS DE CAPITAL</t>
  </si>
  <si>
    <t>TRANSFERENCIAS, ASIGNACIONES Y DONATIVOS DE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</si>
  <si>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</si>
  <si>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</si>
  <si>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</si>
  <si>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</si>
  <si>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</si>
  <si>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</si>
  <si>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6 1</t>
  </si>
  <si>
    <t>6 1.2</t>
  </si>
  <si>
    <t>6 1.2.4</t>
  </si>
  <si>
    <t>6 1.2.4.2</t>
  </si>
  <si>
    <t>6 1.2.4.2.2</t>
  </si>
  <si>
    <t>6 1.2.4.2.2.1</t>
  </si>
  <si>
    <t>6 1.2.4.2.2.1 9</t>
  </si>
  <si>
    <t>6 1.2.4.2.2.1 9.1</t>
  </si>
  <si>
    <t>4.1.1.6</t>
  </si>
  <si>
    <t>4.1.1.6.1</t>
  </si>
  <si>
    <t>4.1.1.6.7</t>
  </si>
  <si>
    <t>4.1.1.6.1 7.1</t>
  </si>
  <si>
    <t>4.1.1.5.4</t>
  </si>
  <si>
    <t>4.1.1.5</t>
  </si>
  <si>
    <t>4.1.1.4.3</t>
  </si>
  <si>
    <t>4.1.1.4.2 5.1</t>
  </si>
  <si>
    <t>4.1.1.4.2 5</t>
  </si>
  <si>
    <t>4.1.1.4.2</t>
  </si>
  <si>
    <t>4.1.1.4</t>
  </si>
  <si>
    <t>4.1.1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</si>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</sst>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5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0" xfId="0" applyFont="1" applyBorder="1"/>
    <xf numFmtId="4" fontId="4" fillId="0" borderId="10" xfId="0" applyNumberFormat="1" applyFont="1" applyBorder="1"/>
    <xf numFmtId="4" fontId="4" fillId="0" borderId="9" xfId="0" applyNumberFormat="1" applyFont="1" applyBorder="1"/>
    <xf numFmtId="4" fontId="4" fillId="0" borderId="11" xfId="0" applyNumberFormat="1" applyFont="1" applyBorder="1"/>
    <xf numFmtId="4" fontId="3" fillId="0" borderId="0" xfId="0" applyNumberFormat="1" applyFont="1"/>
    <xf numFmtId="0" fontId="3" fillId="0" borderId="10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1" xfId="0" applyNumberFormat="1" applyFont="1" applyBorder="1"/>
    <xf numFmtId="0" fontId="0" fillId="0" borderId="0" xfId="0" applyFill="1"/>
    <xf numFmtId="0" fontId="4" fillId="0" borderId="10" xfId="0" applyFont="1" applyBorder="1" applyAlignment="1">
      <alignment horizontal="left"/>
    </xf>
    <xf numFmtId="4" fontId="3" fillId="0" borderId="7" xfId="0" applyNumberFormat="1" applyFont="1" applyBorder="1"/>
    <xf numFmtId="4" fontId="4" fillId="0" borderId="12" xfId="0" applyNumberFormat="1" applyFont="1" applyBorder="1"/>
    <xf numFmtId="164" fontId="7" fillId="3" borderId="7" xfId="2" applyFont="1" applyFill="1" applyBorder="1" applyAlignment="1" applyProtection="1">
      <alignment vertical="center" wrapText="1"/>
    </xf>
    <xf numFmtId="0" fontId="8" fillId="0" borderId="0" xfId="3" applyFont="1" applyFill="1"/>
    <xf numFmtId="0" fontId="8" fillId="4" borderId="0" xfId="3" applyFont="1" applyFill="1"/>
    <xf numFmtId="0" fontId="9" fillId="0" borderId="0" xfId="3" applyFont="1" applyFill="1"/>
    <xf numFmtId="0" fontId="8" fillId="0" borderId="0" xfId="3" applyFont="1"/>
    <xf numFmtId="0" fontId="8" fillId="0" borderId="15" xfId="3" applyFont="1" applyBorder="1"/>
    <xf numFmtId="0" fontId="8" fillId="0" borderId="0" xfId="3" applyFont="1" applyBorder="1"/>
    <xf numFmtId="0" fontId="8" fillId="4" borderId="0" xfId="3" applyFont="1" applyFill="1" applyBorder="1"/>
    <xf numFmtId="0" fontId="8" fillId="4" borderId="16" xfId="3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 applyProtection="1">
      <alignment horizontal="center"/>
      <protection locked="0"/>
    </xf>
    <xf numFmtId="164" fontId="10" fillId="4" borderId="0" xfId="2" applyFont="1" applyFill="1" applyBorder="1" applyAlignment="1" applyProtection="1"/>
    <xf numFmtId="0" fontId="8" fillId="0" borderId="0" xfId="3" applyFont="1" applyBorder="1" applyAlignment="1"/>
    <xf numFmtId="0" fontId="10" fillId="4" borderId="0" xfId="3" applyFont="1" applyFill="1" applyBorder="1" applyAlignment="1" applyProtection="1">
      <alignment horizontal="center" vertical="top" wrapText="1"/>
      <protection locked="0"/>
    </xf>
    <xf numFmtId="10" fontId="4" fillId="0" borderId="10" xfId="1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Border="1"/>
    <xf numFmtId="0" fontId="4" fillId="0" borderId="0" xfId="0" applyFont="1" applyBorder="1" applyAlignment="1">
      <alignment horizontal="center"/>
    </xf>
    <xf numFmtId="10" fontId="4" fillId="0" borderId="3" xfId="1" applyNumberFormat="1" applyFont="1" applyBorder="1"/>
    <xf numFmtId="10" fontId="3" fillId="0" borderId="10" xfId="1" applyNumberFormat="1" applyFont="1" applyBorder="1"/>
    <xf numFmtId="10" fontId="3" fillId="0" borderId="7" xfId="1" applyNumberFormat="1" applyFont="1" applyBorder="1"/>
    <xf numFmtId="0" fontId="4" fillId="0" borderId="4" xfId="0" applyFont="1" applyBorder="1"/>
    <xf numFmtId="0" fontId="4" fillId="0" borderId="11" xfId="0" applyFont="1" applyBorder="1"/>
    <xf numFmtId="0" fontId="3" fillId="0" borderId="11" xfId="0" applyFont="1" applyBorder="1"/>
    <xf numFmtId="0" fontId="4" fillId="0" borderId="6" xfId="0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4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/>
    <xf numFmtId="0" fontId="3" fillId="0" borderId="6" xfId="0" applyFont="1" applyBorder="1"/>
    <xf numFmtId="10" fontId="4" fillId="0" borderId="7" xfId="1" applyNumberFormat="1" applyFont="1" applyBorder="1"/>
    <xf numFmtId="9" fontId="3" fillId="0" borderId="0" xfId="1" applyFont="1"/>
    <xf numFmtId="165" fontId="3" fillId="0" borderId="0" xfId="1" applyNumberFormat="1" applyFont="1"/>
    <xf numFmtId="164" fontId="6" fillId="3" borderId="13" xfId="2" applyFont="1" applyFill="1" applyBorder="1" applyAlignment="1" applyProtection="1">
      <alignment horizontal="center" vertical="top" wrapText="1"/>
    </xf>
    <xf numFmtId="164" fontId="6" fillId="3" borderId="14" xfId="2" applyFont="1" applyFill="1" applyBorder="1" applyAlignment="1" applyProtection="1">
      <alignment horizontal="center" vertical="top" wrapText="1"/>
    </xf>
    <xf numFmtId="0" fontId="8" fillId="0" borderId="8" xfId="3" applyFont="1" applyBorder="1" applyAlignment="1">
      <alignment horizontal="center"/>
    </xf>
    <xf numFmtId="164" fontId="10" fillId="4" borderId="0" xfId="2" applyFont="1" applyFill="1" applyBorder="1" applyAlignment="1" applyProtection="1">
      <alignment horizontal="center"/>
    </xf>
    <xf numFmtId="0" fontId="8" fillId="0" borderId="0" xfId="3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workbookViewId="0">
      <selection activeCell="I26" sqref="I26"/>
    </sheetView>
  </sheetViews>
  <sheetFormatPr baseColWidth="10" defaultColWidth="11.42578125" defaultRowHeight="12.75" x14ac:dyDescent="0.2"/>
  <cols>
    <col min="1" max="1" width="11.42578125" style="1"/>
    <col min="2" max="2" width="17.5703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3.2851562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1:11" ht="15" x14ac:dyDescent="0.2">
      <c r="B2" s="63" t="s">
        <v>1</v>
      </c>
      <c r="C2" s="63"/>
      <c r="D2" s="63"/>
      <c r="E2" s="63"/>
      <c r="F2" s="63"/>
      <c r="G2" s="63"/>
      <c r="H2" s="63"/>
      <c r="I2" s="63"/>
      <c r="J2" s="63"/>
    </row>
    <row r="3" spans="1:11" ht="15" x14ac:dyDescent="0.2">
      <c r="B3" s="63" t="s">
        <v>2</v>
      </c>
      <c r="C3" s="63"/>
      <c r="D3" s="63"/>
      <c r="E3" s="63"/>
      <c r="F3" s="63"/>
      <c r="G3" s="63"/>
      <c r="H3" s="63"/>
      <c r="I3" s="63"/>
      <c r="J3" s="63"/>
    </row>
    <row r="4" spans="1:11" ht="15" x14ac:dyDescent="0.2">
      <c r="B4" s="63" t="s">
        <v>64</v>
      </c>
      <c r="C4" s="63"/>
      <c r="D4" s="63"/>
      <c r="E4" s="63"/>
      <c r="F4" s="63"/>
      <c r="G4" s="63"/>
      <c r="H4" s="63"/>
      <c r="I4" s="63"/>
      <c r="J4" s="63"/>
    </row>
    <row r="7" spans="1:11" s="2" customFormat="1" ht="25.5" x14ac:dyDescent="0.25">
      <c r="B7" s="64" t="s">
        <v>3</v>
      </c>
      <c r="C7" s="65"/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4" t="s">
        <v>9</v>
      </c>
      <c r="J7" s="3" t="s">
        <v>10</v>
      </c>
    </row>
    <row r="8" spans="1:11" x14ac:dyDescent="0.2">
      <c r="B8" s="66" t="s">
        <v>11</v>
      </c>
      <c r="C8" s="67"/>
      <c r="D8" s="5" t="s">
        <v>12</v>
      </c>
      <c r="E8" s="6" t="s">
        <v>13</v>
      </c>
      <c r="F8" s="12" t="s">
        <v>12</v>
      </c>
      <c r="G8" s="5" t="s">
        <v>12</v>
      </c>
      <c r="H8" s="5" t="s">
        <v>12</v>
      </c>
      <c r="I8" s="41" t="s">
        <v>14</v>
      </c>
      <c r="J8" s="7" t="s">
        <v>15</v>
      </c>
    </row>
    <row r="9" spans="1:11" x14ac:dyDescent="0.2">
      <c r="B9" s="51">
        <v>4</v>
      </c>
      <c r="C9" s="45" t="s">
        <v>16</v>
      </c>
      <c r="D9" s="9">
        <f>+D10</f>
        <v>10450000</v>
      </c>
      <c r="E9" s="13">
        <f>E10</f>
        <v>7907026.1399999997</v>
      </c>
      <c r="F9" s="9">
        <f>+D9+E9</f>
        <v>18357026.140000001</v>
      </c>
      <c r="G9" s="10">
        <f>G10</f>
        <v>10321103.41</v>
      </c>
      <c r="H9" s="10">
        <f>H10</f>
        <v>10321103.41</v>
      </c>
      <c r="I9" s="42">
        <f>+H9/F9</f>
        <v>0.5622426710778764</v>
      </c>
      <c r="J9" s="9">
        <f>+H9-D9</f>
        <v>-128896.58999999985</v>
      </c>
    </row>
    <row r="10" spans="1:11" x14ac:dyDescent="0.2">
      <c r="A10" s="11"/>
      <c r="B10" s="22">
        <v>4.0999999999999996</v>
      </c>
      <c r="C10" s="46" t="s">
        <v>17</v>
      </c>
      <c r="D10" s="13">
        <f>+D11</f>
        <v>10450000</v>
      </c>
      <c r="E10" s="13">
        <f>E11</f>
        <v>7907026.1399999997</v>
      </c>
      <c r="F10" s="13">
        <f t="shared" ref="F10" si="0">+D10+E10</f>
        <v>18357026.140000001</v>
      </c>
      <c r="G10" s="14">
        <f>G11</f>
        <v>10321103.41</v>
      </c>
      <c r="H10" s="14">
        <f>H11</f>
        <v>10321103.41</v>
      </c>
      <c r="I10" s="38">
        <f>+H10/F10</f>
        <v>0.5622426710778764</v>
      </c>
      <c r="J10" s="13">
        <f>+H10-D10</f>
        <v>-128896.58999999985</v>
      </c>
    </row>
    <row r="11" spans="1:11" x14ac:dyDescent="0.2">
      <c r="B11" s="22" t="s">
        <v>63</v>
      </c>
      <c r="C11" s="46" t="s">
        <v>18</v>
      </c>
      <c r="D11" s="13">
        <f>D12+D17+D19</f>
        <v>10450000</v>
      </c>
      <c r="E11" s="13">
        <f>E12+E17+E19</f>
        <v>7907026.1399999997</v>
      </c>
      <c r="F11" s="13">
        <f>F12+F17+F19</f>
        <v>18357026.140000001</v>
      </c>
      <c r="G11" s="13">
        <f>G12+G17+G19</f>
        <v>10321103.41</v>
      </c>
      <c r="H11" s="14">
        <f>+H17+H19</f>
        <v>10321103.41</v>
      </c>
      <c r="I11" s="38">
        <f>+H11/F11</f>
        <v>0.5622426710778764</v>
      </c>
      <c r="J11" s="13">
        <f>+H11-D11</f>
        <v>-128896.58999999985</v>
      </c>
      <c r="K11" s="16"/>
    </row>
    <row r="12" spans="1:11" x14ac:dyDescent="0.2">
      <c r="B12" s="22" t="s">
        <v>62</v>
      </c>
      <c r="C12" s="46" t="s">
        <v>19</v>
      </c>
      <c r="D12" s="13">
        <v>0</v>
      </c>
      <c r="E12" s="14">
        <v>0</v>
      </c>
      <c r="F12" s="13">
        <v>0</v>
      </c>
      <c r="G12" s="15">
        <v>0</v>
      </c>
      <c r="H12" s="14">
        <v>0</v>
      </c>
      <c r="I12" s="38">
        <v>0</v>
      </c>
      <c r="J12" s="13">
        <v>0</v>
      </c>
      <c r="K12" s="16"/>
    </row>
    <row r="13" spans="1:11" x14ac:dyDescent="0.2">
      <c r="B13" s="52" t="s">
        <v>61</v>
      </c>
      <c r="C13" s="47" t="s">
        <v>20</v>
      </c>
      <c r="D13" s="18">
        <v>0</v>
      </c>
      <c r="E13" s="19">
        <v>0</v>
      </c>
      <c r="F13" s="18">
        <v>0</v>
      </c>
      <c r="G13" s="20">
        <v>0</v>
      </c>
      <c r="H13" s="19">
        <v>0</v>
      </c>
      <c r="I13" s="43">
        <v>0</v>
      </c>
      <c r="J13" s="18">
        <v>0</v>
      </c>
    </row>
    <row r="14" spans="1:11" ht="15" x14ac:dyDescent="0.25">
      <c r="A14" s="21"/>
      <c r="B14" s="52" t="s">
        <v>60</v>
      </c>
      <c r="C14" s="47" t="s">
        <v>21</v>
      </c>
      <c r="D14" s="18">
        <v>0</v>
      </c>
      <c r="E14" s="19">
        <v>0</v>
      </c>
      <c r="F14" s="18">
        <v>0</v>
      </c>
      <c r="G14" s="20">
        <v>0</v>
      </c>
      <c r="H14" s="19">
        <v>0</v>
      </c>
      <c r="I14" s="43">
        <v>0</v>
      </c>
      <c r="J14" s="18">
        <v>0</v>
      </c>
    </row>
    <row r="15" spans="1:11" x14ac:dyDescent="0.2">
      <c r="B15" s="52" t="s">
        <v>59</v>
      </c>
      <c r="C15" s="47" t="s">
        <v>22</v>
      </c>
      <c r="D15" s="18">
        <v>0</v>
      </c>
      <c r="E15" s="19">
        <v>0</v>
      </c>
      <c r="F15" s="18">
        <v>0</v>
      </c>
      <c r="G15" s="20">
        <v>0</v>
      </c>
      <c r="H15" s="19">
        <v>0</v>
      </c>
      <c r="I15" s="43">
        <v>0</v>
      </c>
      <c r="J15" s="18">
        <v>0</v>
      </c>
    </row>
    <row r="16" spans="1:11" x14ac:dyDescent="0.2">
      <c r="B16" s="52" t="s">
        <v>58</v>
      </c>
      <c r="C16" s="47" t="s">
        <v>23</v>
      </c>
      <c r="D16" s="18">
        <v>0</v>
      </c>
      <c r="E16" s="19">
        <v>0</v>
      </c>
      <c r="F16" s="18">
        <v>0</v>
      </c>
      <c r="G16" s="20">
        <v>0</v>
      </c>
      <c r="H16" s="19">
        <v>0</v>
      </c>
      <c r="I16" s="43">
        <v>0</v>
      </c>
      <c r="J16" s="18">
        <v>0</v>
      </c>
    </row>
    <row r="17" spans="1:12" x14ac:dyDescent="0.2">
      <c r="A17" s="11"/>
      <c r="B17" s="22" t="s">
        <v>57</v>
      </c>
      <c r="C17" s="8" t="s">
        <v>24</v>
      </c>
      <c r="D17" s="13">
        <v>0</v>
      </c>
      <c r="E17" s="14">
        <f>E18</f>
        <v>7618359.6799999997</v>
      </c>
      <c r="F17" s="13">
        <f>F18</f>
        <v>7618359.6799999997</v>
      </c>
      <c r="G17" s="13">
        <f>G18</f>
        <v>0</v>
      </c>
      <c r="H17" s="13">
        <f>H18</f>
        <v>0</v>
      </c>
      <c r="I17" s="38">
        <f>+H17/F17</f>
        <v>0</v>
      </c>
      <c r="J17" s="13">
        <f>+H17-D17</f>
        <v>0</v>
      </c>
    </row>
    <row r="18" spans="1:12" x14ac:dyDescent="0.2">
      <c r="B18" s="52" t="s">
        <v>56</v>
      </c>
      <c r="C18" s="47" t="s">
        <v>25</v>
      </c>
      <c r="D18" s="18">
        <v>0</v>
      </c>
      <c r="E18" s="19">
        <f>7618359.68</f>
        <v>7618359.6799999997</v>
      </c>
      <c r="F18" s="18">
        <f>+D18+E18</f>
        <v>7618359.6799999997</v>
      </c>
      <c r="G18" s="20">
        <v>0</v>
      </c>
      <c r="H18" s="19">
        <v>0</v>
      </c>
      <c r="I18" s="43">
        <f>H18/F18</f>
        <v>0</v>
      </c>
      <c r="J18" s="18">
        <f>+H18-D18</f>
        <v>0</v>
      </c>
    </row>
    <row r="19" spans="1:12" x14ac:dyDescent="0.2">
      <c r="B19" s="22" t="s">
        <v>52</v>
      </c>
      <c r="C19" s="46" t="s">
        <v>26</v>
      </c>
      <c r="D19" s="13">
        <f>D20</f>
        <v>10450000</v>
      </c>
      <c r="E19" s="14">
        <f>E20</f>
        <v>288666.45999999996</v>
      </c>
      <c r="F19" s="13">
        <f t="shared" ref="F19:J19" si="1">F20</f>
        <v>10738666.460000001</v>
      </c>
      <c r="G19" s="15">
        <f t="shared" si="1"/>
        <v>10321103.41</v>
      </c>
      <c r="H19" s="14">
        <f t="shared" si="1"/>
        <v>10321103.41</v>
      </c>
      <c r="I19" s="38">
        <f t="shared" si="1"/>
        <v>0.96111593077638058</v>
      </c>
      <c r="J19" s="13">
        <f t="shared" si="1"/>
        <v>-128896.58999999985</v>
      </c>
    </row>
    <row r="20" spans="1:12" x14ac:dyDescent="0.2">
      <c r="B20" s="52" t="s">
        <v>53</v>
      </c>
      <c r="C20" s="47" t="s">
        <v>27</v>
      </c>
      <c r="D20" s="18">
        <v>10450000</v>
      </c>
      <c r="E20" s="19">
        <f t="shared" ref="E20:E21" si="2">145253.24+113471.42+29941.8</f>
        <v>288666.45999999996</v>
      </c>
      <c r="F20" s="18">
        <f>+D20+E20</f>
        <v>10738666.460000001</v>
      </c>
      <c r="G20" s="20">
        <f t="shared" ref="G20:H21" si="3">10207631.99+113471.42</f>
        <v>10321103.41</v>
      </c>
      <c r="H20" s="20">
        <f t="shared" si="3"/>
        <v>10321103.41</v>
      </c>
      <c r="I20" s="43">
        <f>H20/F20</f>
        <v>0.96111593077638058</v>
      </c>
      <c r="J20" s="18">
        <f>+H20-D20</f>
        <v>-128896.58999999985</v>
      </c>
    </row>
    <row r="21" spans="1:12" x14ac:dyDescent="0.2">
      <c r="B21" s="52" t="s">
        <v>54</v>
      </c>
      <c r="C21" s="47" t="s">
        <v>28</v>
      </c>
      <c r="D21" s="18">
        <v>10450000</v>
      </c>
      <c r="E21" s="19">
        <f t="shared" si="2"/>
        <v>288666.45999999996</v>
      </c>
      <c r="F21" s="18">
        <f t="shared" ref="F21:F22" si="4">+D21+E21</f>
        <v>10738666.460000001</v>
      </c>
      <c r="G21" s="20">
        <f t="shared" si="3"/>
        <v>10321103.41</v>
      </c>
      <c r="H21" s="20">
        <f t="shared" si="3"/>
        <v>10321103.41</v>
      </c>
      <c r="I21" s="43">
        <f t="shared" ref="I21:I22" si="5">H21/F21</f>
        <v>0.96111593077638058</v>
      </c>
      <c r="J21" s="18">
        <f t="shared" ref="J21:J22" si="6">+H21-D21</f>
        <v>-128896.58999999985</v>
      </c>
    </row>
    <row r="22" spans="1:12" x14ac:dyDescent="0.2">
      <c r="B22" s="52" t="s">
        <v>55</v>
      </c>
      <c r="C22" s="47" t="s">
        <v>29</v>
      </c>
      <c r="D22" s="18">
        <v>10450000</v>
      </c>
      <c r="E22" s="19">
        <f>145253.24+113471.42+29941.8</f>
        <v>288666.45999999996</v>
      </c>
      <c r="F22" s="18">
        <f t="shared" si="4"/>
        <v>10738666.460000001</v>
      </c>
      <c r="G22" s="20">
        <f>10207631.99+113471.42</f>
        <v>10321103.41</v>
      </c>
      <c r="H22" s="20">
        <f>10207631.99+113471.42</f>
        <v>10321103.41</v>
      </c>
      <c r="I22" s="43">
        <f t="shared" si="5"/>
        <v>0.96111593077638058</v>
      </c>
      <c r="J22" s="18">
        <f t="shared" si="6"/>
        <v>-128896.58999999985</v>
      </c>
    </row>
    <row r="23" spans="1:12" s="11" customFormat="1" x14ac:dyDescent="0.2">
      <c r="A23" s="1"/>
      <c r="B23" s="17"/>
      <c r="C23" s="47"/>
      <c r="D23" s="18"/>
      <c r="E23" s="19"/>
      <c r="F23" s="18"/>
      <c r="G23" s="20"/>
      <c r="H23" s="19"/>
      <c r="I23" s="43"/>
      <c r="J23" s="18"/>
      <c r="K23" s="1"/>
      <c r="L23" s="1"/>
    </row>
    <row r="24" spans="1:12" x14ac:dyDescent="0.2">
      <c r="B24" s="17"/>
      <c r="C24" s="47"/>
      <c r="D24" s="18"/>
      <c r="E24" s="19"/>
      <c r="F24" s="18"/>
      <c r="G24" s="20"/>
      <c r="H24" s="19"/>
      <c r="I24" s="43"/>
      <c r="J24" s="18"/>
    </row>
    <row r="25" spans="1:12" ht="15" x14ac:dyDescent="0.25">
      <c r="A25" s="11"/>
      <c r="B25" s="49">
        <v>6</v>
      </c>
      <c r="C25" s="46" t="s">
        <v>30</v>
      </c>
      <c r="D25" s="13">
        <v>74841141</v>
      </c>
      <c r="E25" s="14">
        <f t="shared" ref="E25:J25" si="7">E26</f>
        <v>38522003.060000002</v>
      </c>
      <c r="F25" s="14">
        <f t="shared" si="7"/>
        <v>113363144.06</v>
      </c>
      <c r="G25" s="14">
        <f t="shared" si="7"/>
        <v>73494643.599999994</v>
      </c>
      <c r="H25" s="14">
        <f t="shared" si="7"/>
        <v>73494643.599999994</v>
      </c>
      <c r="I25" s="38">
        <f t="shared" si="7"/>
        <v>0.64831162023083355</v>
      </c>
      <c r="J25" s="13">
        <f t="shared" si="7"/>
        <v>-1346497.400000006</v>
      </c>
      <c r="K25" s="11"/>
      <c r="L25" s="11"/>
    </row>
    <row r="26" spans="1:12" ht="15" x14ac:dyDescent="0.25">
      <c r="B26" s="50" t="s">
        <v>44</v>
      </c>
      <c r="C26" s="46" t="s">
        <v>17</v>
      </c>
      <c r="D26" s="18">
        <v>74841141</v>
      </c>
      <c r="E26" s="19">
        <v>38522003.060000002</v>
      </c>
      <c r="F26" s="18">
        <f>+D26+E26</f>
        <v>113363144.06</v>
      </c>
      <c r="G26" s="20">
        <v>73494643.599999994</v>
      </c>
      <c r="H26" s="20">
        <v>73494643.599999994</v>
      </c>
      <c r="I26" s="43">
        <f>+H26/F26</f>
        <v>0.64831162023083355</v>
      </c>
      <c r="J26" s="18">
        <f>+H26-D26</f>
        <v>-1346497.400000006</v>
      </c>
      <c r="K26" s="11"/>
    </row>
    <row r="27" spans="1:12" ht="15" x14ac:dyDescent="0.25">
      <c r="B27" s="50" t="s">
        <v>45</v>
      </c>
      <c r="C27" s="46" t="s">
        <v>36</v>
      </c>
      <c r="D27" s="18">
        <v>74841141</v>
      </c>
      <c r="E27" s="19">
        <v>38522003.060000002</v>
      </c>
      <c r="F27" s="18">
        <f t="shared" ref="F27:F33" si="8">+D27+E27</f>
        <v>113363144.06</v>
      </c>
      <c r="G27" s="20">
        <v>73494643.599999994</v>
      </c>
      <c r="H27" s="20">
        <v>73494643.599999994</v>
      </c>
      <c r="I27" s="43">
        <f t="shared" ref="I27:I33" si="9">+H27/F27</f>
        <v>0.64831162023083355</v>
      </c>
      <c r="J27" s="18">
        <f t="shared" ref="J27:J33" si="10">+H27-D27</f>
        <v>-1346497.400000006</v>
      </c>
      <c r="K27" s="11"/>
    </row>
    <row r="28" spans="1:12" ht="15" x14ac:dyDescent="0.25">
      <c r="B28" s="50" t="s">
        <v>46</v>
      </c>
      <c r="C28" s="47" t="s">
        <v>37</v>
      </c>
      <c r="D28" s="18">
        <v>74841141</v>
      </c>
      <c r="E28" s="19">
        <v>38522003.060000002</v>
      </c>
      <c r="F28" s="18">
        <f t="shared" si="8"/>
        <v>113363144.06</v>
      </c>
      <c r="G28" s="20">
        <v>73494643.599999994</v>
      </c>
      <c r="H28" s="20">
        <v>73494643.599999994</v>
      </c>
      <c r="I28" s="43">
        <f t="shared" si="9"/>
        <v>0.64831162023083355</v>
      </c>
      <c r="J28" s="18">
        <f t="shared" si="10"/>
        <v>-1346497.400000006</v>
      </c>
    </row>
    <row r="29" spans="1:12" ht="15" x14ac:dyDescent="0.25">
      <c r="B29" s="50" t="s">
        <v>47</v>
      </c>
      <c r="C29" s="47" t="s">
        <v>31</v>
      </c>
      <c r="D29" s="18">
        <v>74841141</v>
      </c>
      <c r="E29" s="19">
        <v>38522003.060000002</v>
      </c>
      <c r="F29" s="18">
        <f t="shared" si="8"/>
        <v>113363144.06</v>
      </c>
      <c r="G29" s="20">
        <v>73494643.599999994</v>
      </c>
      <c r="H29" s="20">
        <v>73494643.599999994</v>
      </c>
      <c r="I29" s="43">
        <f t="shared" si="9"/>
        <v>0.64831162023083355</v>
      </c>
      <c r="J29" s="18">
        <f t="shared" si="10"/>
        <v>-1346497.400000006</v>
      </c>
    </row>
    <row r="30" spans="1:12" ht="15" x14ac:dyDescent="0.25">
      <c r="B30" s="50" t="s">
        <v>48</v>
      </c>
      <c r="C30" s="47" t="s">
        <v>32</v>
      </c>
      <c r="D30" s="18">
        <v>74841141</v>
      </c>
      <c r="E30" s="19">
        <v>38522003.060000002</v>
      </c>
      <c r="F30" s="18">
        <f t="shared" si="8"/>
        <v>113363144.06</v>
      </c>
      <c r="G30" s="20">
        <v>73494643.599999994</v>
      </c>
      <c r="H30" s="20">
        <v>73494643.599999994</v>
      </c>
      <c r="I30" s="43">
        <f t="shared" si="9"/>
        <v>0.64831162023083355</v>
      </c>
      <c r="J30" s="18">
        <f t="shared" si="10"/>
        <v>-1346497.400000006</v>
      </c>
    </row>
    <row r="31" spans="1:12" ht="15" x14ac:dyDescent="0.25">
      <c r="B31" s="50" t="s">
        <v>49</v>
      </c>
      <c r="C31" s="47" t="s">
        <v>33</v>
      </c>
      <c r="D31" s="18">
        <v>74841141</v>
      </c>
      <c r="E31" s="19">
        <v>38522003.060000002</v>
      </c>
      <c r="F31" s="18">
        <f t="shared" si="8"/>
        <v>113363144.06</v>
      </c>
      <c r="G31" s="20">
        <v>73494643.599999994</v>
      </c>
      <c r="H31" s="20">
        <v>73494643.599999994</v>
      </c>
      <c r="I31" s="43">
        <f t="shared" si="9"/>
        <v>0.64831162023083355</v>
      </c>
      <c r="J31" s="18">
        <f t="shared" si="10"/>
        <v>-1346497.400000006</v>
      </c>
    </row>
    <row r="32" spans="1:12" ht="15" x14ac:dyDescent="0.25">
      <c r="B32" s="50" t="s">
        <v>50</v>
      </c>
      <c r="C32" s="47" t="s">
        <v>34</v>
      </c>
      <c r="D32" s="18">
        <v>74841141</v>
      </c>
      <c r="E32" s="19">
        <v>38522003.060000002</v>
      </c>
      <c r="F32" s="18">
        <f t="shared" si="8"/>
        <v>113363144.06</v>
      </c>
      <c r="G32" s="20">
        <v>73494643.599999994</v>
      </c>
      <c r="H32" s="20">
        <v>73494643.599999994</v>
      </c>
      <c r="I32" s="43">
        <f t="shared" si="9"/>
        <v>0.64831162023083355</v>
      </c>
      <c r="J32" s="18">
        <f t="shared" si="10"/>
        <v>-1346497.400000006</v>
      </c>
    </row>
    <row r="33" spans="2:11" ht="15" x14ac:dyDescent="0.25">
      <c r="B33" s="50" t="s">
        <v>51</v>
      </c>
      <c r="C33" s="47" t="s">
        <v>35</v>
      </c>
      <c r="D33" s="18">
        <v>74841141</v>
      </c>
      <c r="E33" s="19">
        <v>38522003.060000002</v>
      </c>
      <c r="F33" s="18">
        <f t="shared" si="8"/>
        <v>113363144.06</v>
      </c>
      <c r="G33" s="20">
        <v>73494643.599999994</v>
      </c>
      <c r="H33" s="20">
        <v>73494643.599999994</v>
      </c>
      <c r="I33" s="43">
        <f t="shared" si="9"/>
        <v>0.64831162023083355</v>
      </c>
      <c r="J33" s="18">
        <f t="shared" si="10"/>
        <v>-1346497.400000006</v>
      </c>
    </row>
    <row r="34" spans="2:11" x14ac:dyDescent="0.2">
      <c r="B34" s="17"/>
      <c r="C34" s="47"/>
      <c r="D34" s="18"/>
      <c r="E34" s="19"/>
      <c r="F34" s="18"/>
      <c r="G34" s="20"/>
      <c r="H34" s="19"/>
      <c r="I34" s="43"/>
      <c r="J34" s="18"/>
    </row>
    <row r="35" spans="2:11" x14ac:dyDescent="0.2">
      <c r="B35" s="53"/>
      <c r="C35" s="54"/>
      <c r="D35" s="18"/>
      <c r="E35" s="19"/>
      <c r="F35" s="23"/>
      <c r="G35" s="39"/>
      <c r="H35" s="40"/>
      <c r="I35" s="44"/>
      <c r="J35" s="23"/>
    </row>
    <row r="36" spans="2:11" x14ac:dyDescent="0.2">
      <c r="B36" s="5" t="s">
        <v>38</v>
      </c>
      <c r="C36" s="48"/>
      <c r="D36" s="24">
        <f>+D25+D9</f>
        <v>85291141</v>
      </c>
      <c r="E36" s="24">
        <f>+E25+E9</f>
        <v>46429029.200000003</v>
      </c>
      <c r="F36" s="24">
        <f>+F25+F9</f>
        <v>131720170.2</v>
      </c>
      <c r="G36" s="24">
        <f>+G25+G9</f>
        <v>83815747.00999999</v>
      </c>
      <c r="H36" s="24">
        <f>+H25+H9</f>
        <v>83815747.00999999</v>
      </c>
      <c r="I36" s="55">
        <f>+H36/F36</f>
        <v>0.63631672266090034</v>
      </c>
      <c r="J36" s="24">
        <f>+J25+J9</f>
        <v>-1475393.9900000058</v>
      </c>
    </row>
    <row r="37" spans="2:11" x14ac:dyDescent="0.2">
      <c r="H37" s="58" t="s">
        <v>39</v>
      </c>
      <c r="I37" s="59"/>
      <c r="J37" s="25">
        <v>0</v>
      </c>
    </row>
    <row r="38" spans="2:11" x14ac:dyDescent="0.2">
      <c r="D38" s="16"/>
    </row>
    <row r="39" spans="2:11" x14ac:dyDescent="0.2">
      <c r="I39" s="57"/>
    </row>
    <row r="40" spans="2:11" x14ac:dyDescent="0.2">
      <c r="I40" s="56"/>
    </row>
    <row r="41" spans="2:11" x14ac:dyDescent="0.2">
      <c r="E41" s="16"/>
    </row>
    <row r="43" spans="2:11" x14ac:dyDescent="0.2">
      <c r="B43" s="26" t="s">
        <v>40</v>
      </c>
      <c r="C43" s="26"/>
      <c r="D43" s="26"/>
      <c r="E43" s="26"/>
      <c r="F43" s="26"/>
      <c r="G43" s="26"/>
      <c r="H43" s="26"/>
      <c r="I43" s="26"/>
      <c r="J43" s="26"/>
      <c r="K43" s="27"/>
    </row>
    <row r="44" spans="2:11" x14ac:dyDescent="0.2">
      <c r="B44" s="28" t="s">
        <v>41</v>
      </c>
      <c r="C44" s="26"/>
      <c r="D44" s="26"/>
      <c r="E44" s="26"/>
      <c r="F44" s="26"/>
      <c r="G44" s="26"/>
      <c r="H44" s="26"/>
      <c r="I44" s="26"/>
      <c r="J44" s="26"/>
      <c r="K44" s="27"/>
    </row>
    <row r="45" spans="2:11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2:1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2:1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7"/>
    </row>
    <row r="48" spans="2:11" x14ac:dyDescent="0.2">
      <c r="B48" s="29"/>
      <c r="C48" s="30"/>
      <c r="D48" s="31"/>
      <c r="F48" s="29"/>
      <c r="G48" s="60"/>
      <c r="H48" s="60"/>
      <c r="I48" s="60"/>
      <c r="J48" s="31"/>
      <c r="K48" s="32"/>
    </row>
    <row r="49" spans="2:11" x14ac:dyDescent="0.2">
      <c r="B49" s="29"/>
      <c r="C49" s="33"/>
      <c r="D49" s="34"/>
      <c r="F49" s="35"/>
      <c r="G49" s="61"/>
      <c r="H49" s="61"/>
      <c r="I49" s="61"/>
      <c r="J49" s="36"/>
      <c r="K49" s="36"/>
    </row>
    <row r="50" spans="2:11" x14ac:dyDescent="0.2">
      <c r="B50" s="29"/>
      <c r="C50" s="37" t="s">
        <v>42</v>
      </c>
      <c r="D50" s="37"/>
      <c r="G50" s="62" t="s">
        <v>43</v>
      </c>
      <c r="H50" s="62"/>
      <c r="I50" s="62"/>
      <c r="J50" s="36"/>
      <c r="K50" s="36"/>
    </row>
    <row r="51" spans="2:11" x14ac:dyDescent="0.2">
      <c r="B51" s="29"/>
      <c r="C51" s="29"/>
      <c r="D51" s="29"/>
      <c r="F51" s="29"/>
      <c r="G51" s="29"/>
      <c r="H51" s="29"/>
      <c r="I51" s="29"/>
      <c r="J51" s="29"/>
      <c r="K51" s="27"/>
    </row>
    <row r="57" spans="2:11" x14ac:dyDescent="0.2">
      <c r="B57" s="29"/>
      <c r="C57" s="29"/>
      <c r="D57" s="29"/>
      <c r="E57" s="29"/>
      <c r="F57" s="29"/>
      <c r="G57" s="29"/>
      <c r="H57" s="29"/>
      <c r="I57" s="29"/>
    </row>
  </sheetData>
  <mergeCells count="10">
    <mergeCell ref="H37:I37"/>
    <mergeCell ref="G48:I48"/>
    <mergeCell ref="G49:I49"/>
    <mergeCell ref="G50:I50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tv4</cp:lastModifiedBy>
  <cp:lastPrinted>2019-07-31T19:31:00Z</cp:lastPrinted>
  <dcterms:created xsi:type="dcterms:W3CDTF">2019-05-16T22:02:08Z</dcterms:created>
  <dcterms:modified xsi:type="dcterms:W3CDTF">2019-11-08T18:42:43Z</dcterms:modified>
</cp:coreProperties>
</file>