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COG" sheetId="1" r:id="rId1"/>
  </sheets>
  <definedNames>
    <definedName name="_xlnm.Print_Area" localSheetId="0">COG!$C$1:$L$50</definedName>
  </definedNames>
  <calcPr calcId="145621"/>
</workbook>
</file>

<file path=xl/calcChain.xml><?xml version="1.0" encoding="utf-8"?>
<calcChain xmlns="http://schemas.openxmlformats.org/spreadsheetml/2006/main">
  <c r="G41" i="1" l="1"/>
  <c r="L41" i="1" s="1"/>
  <c r="G40" i="1"/>
  <c r="L40" i="1" s="1"/>
  <c r="G39" i="1"/>
  <c r="L39" i="1" s="1"/>
  <c r="G38" i="1"/>
  <c r="L38" i="1" s="1"/>
  <c r="K37" i="1"/>
  <c r="J37" i="1"/>
  <c r="I37" i="1"/>
  <c r="H37" i="1"/>
  <c r="F37" i="1"/>
  <c r="E37" i="1"/>
  <c r="G37" i="1" s="1"/>
  <c r="L37" i="1" s="1"/>
  <c r="G36" i="1"/>
  <c r="K35" i="1"/>
  <c r="J35" i="1"/>
  <c r="I35" i="1"/>
  <c r="H35" i="1"/>
  <c r="F35" i="1"/>
  <c r="E35" i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7" i="1"/>
  <c r="L27" i="1" s="1"/>
  <c r="G26" i="1"/>
  <c r="K25" i="1"/>
  <c r="J25" i="1"/>
  <c r="I25" i="1"/>
  <c r="H25" i="1"/>
  <c r="F25" i="1"/>
  <c r="E25" i="1"/>
  <c r="G24" i="1"/>
  <c r="L24" i="1" s="1"/>
  <c r="G23" i="1"/>
  <c r="L23" i="1" s="1"/>
  <c r="G22" i="1"/>
  <c r="L22" i="1" s="1"/>
  <c r="G21" i="1"/>
  <c r="L21" i="1" s="1"/>
  <c r="G20" i="1"/>
  <c r="L20" i="1" s="1"/>
  <c r="G19" i="1"/>
  <c r="L19" i="1" s="1"/>
  <c r="G18" i="1"/>
  <c r="L18" i="1" s="1"/>
  <c r="K17" i="1"/>
  <c r="J17" i="1"/>
  <c r="I17" i="1"/>
  <c r="H17" i="1"/>
  <c r="F17" i="1"/>
  <c r="E17" i="1"/>
  <c r="G16" i="1"/>
  <c r="L16" i="1" s="1"/>
  <c r="G15" i="1"/>
  <c r="L15" i="1" s="1"/>
  <c r="G14" i="1"/>
  <c r="L14" i="1" s="1"/>
  <c r="G13" i="1"/>
  <c r="L13" i="1" s="1"/>
  <c r="G12" i="1"/>
  <c r="L12" i="1" s="1"/>
  <c r="G11" i="1"/>
  <c r="L11" i="1" s="1"/>
  <c r="K10" i="1"/>
  <c r="K43" i="1" s="1"/>
  <c r="J10" i="1"/>
  <c r="J43" i="1" s="1"/>
  <c r="I10" i="1"/>
  <c r="I43" i="1" s="1"/>
  <c r="H10" i="1"/>
  <c r="H43" i="1" s="1"/>
  <c r="F10" i="1"/>
  <c r="F43" i="1" s="1"/>
  <c r="E10" i="1"/>
  <c r="E43" i="1" s="1"/>
  <c r="G17" i="1" l="1"/>
  <c r="L17" i="1" s="1"/>
  <c r="L26" i="1"/>
  <c r="G25" i="1"/>
  <c r="L25" i="1" s="1"/>
  <c r="L36" i="1"/>
  <c r="G35" i="1"/>
  <c r="L35" i="1" s="1"/>
  <c r="G10" i="1"/>
  <c r="G43" i="1" l="1"/>
  <c r="L10" i="1"/>
  <c r="L43" i="1" s="1"/>
</calcChain>
</file>

<file path=xl/comments1.xml><?xml version="1.0" encoding="utf-8"?>
<comments xmlns="http://schemas.openxmlformats.org/spreadsheetml/2006/main">
  <authors>
    <author/>
  </authors>
  <commentList>
    <comment ref="L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<sst xmlns="http://schemas.openxmlformats.org/spreadsheetml/2006/main" count="53" uniqueCount="53">
  <si>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</si>
  <si>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POR OBJETO DEL GASTO (CAPÍTULO Y CONCEPTO)</t>
  </si>
  <si>
    <t>Del 1 al 31 de Marzo de 2016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</si>
  <si>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</si>
  <si>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</si>
  <si>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</si>
  <si>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</si>
  <si>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</si>
  <si>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</si>
  <si>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</si>
  <si>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</si>
  <si>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</si>
  <si>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</si>
  <si>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</si>
  <si>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</si>
  <si>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</si>
  <si>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</si>
  <si>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</si>
  <si>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</si>
  <si>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</si>
  <si>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Epeciales</t>
  </si>
  <si>
    <t>Seguridad Social</t>
  </si>
  <si>
    <t>Otras Prestaciones Sociales y Económicas</t>
  </si>
  <si>
    <t>Pagos de Estímulos a Servidores Públicos</t>
  </si>
  <si>
    <t>Materiales y Suministros</t>
  </si>
  <si>
    <t>Materiales de Administración, Emisión de Documentos</t>
  </si>
  <si>
    <t>Alimentos y Utensilios</t>
  </si>
  <si>
    <t>Materiales y Artículos de Construcción y Reparación</t>
  </si>
  <si>
    <t>Productos Químicos, Farmaceúticos y de Laboratorio</t>
  </si>
  <si>
    <t>Combustibles, Lubricantes y Aditivos</t>
  </si>
  <si>
    <t>Vestuarios, Blancos y Prendas de protección y Artículos</t>
  </si>
  <si>
    <t>Herramientas, Refacciones y Accesorios menores</t>
  </si>
  <si>
    <t>Servicios Generales</t>
  </si>
  <si>
    <t>Servicios Básicos</t>
  </si>
  <si>
    <t>Servicios de Arrendamiento</t>
  </si>
  <si>
    <t>Servicios, Profesionales,  Científicos, Técnicos y</t>
  </si>
  <si>
    <t xml:space="preserve">Servicios Financieros, Bancarios y Comerciales </t>
  </si>
  <si>
    <t>Servicios Instalación, Reparación y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</si>
  <si>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</si>
  <si>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</si>
  <si>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</si>
  <si>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</si>
  <si>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</si>
  <si>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</si>
  <si>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</si>
  <si>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Mobiliario y Equipo de Administración</t>
  </si>
  <si>
    <t xml:space="preserve">Mobiliario y Equipo Educacional y Recreativo </t>
  </si>
  <si>
    <t>Vehículos y Equipo de Transporte</t>
  </si>
  <si>
    <t>Maquinaria, Otros Equipos y Herramientas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</si>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</sst>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164" fontId="3" fillId="0" borderId="0" applyFill="0" applyBorder="0" applyAlignment="0" applyProtection="0"/>
    <xf numFmtId="166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8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8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8" applyNumberFormat="0" applyProtection="0">
      <alignment horizontal="left" vertical="center" indent="1"/>
    </xf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</cellStyleXfs>
  <cellXfs count="50">
    <xf numFmtId="0" fontId="0" fillId="0" borderId="0" xfId="0"/>
    <xf numFmtId="0" fontId="4" fillId="11" borderId="0" xfId="1" applyFont="1" applyFill="1"/>
    <xf numFmtId="0" fontId="5" fillId="11" borderId="0" xfId="1" applyFont="1" applyFill="1"/>
    <xf numFmtId="0" fontId="6" fillId="12" borderId="0" xfId="1" applyFont="1" applyFill="1" applyBorder="1" applyAlignment="1">
      <alignment horizontal="center"/>
    </xf>
    <xf numFmtId="0" fontId="4" fillId="0" borderId="0" xfId="1" applyFont="1"/>
    <xf numFmtId="0" fontId="6" fillId="11" borderId="0" xfId="1" applyFont="1" applyFill="1" applyBorder="1" applyAlignment="1">
      <alignment horizontal="right"/>
    </xf>
    <xf numFmtId="0" fontId="6" fillId="11" borderId="2" xfId="1" applyFont="1" applyFill="1" applyBorder="1" applyAlignment="1"/>
    <xf numFmtId="0" fontId="6" fillId="11" borderId="2" xfId="1" applyNumberFormat="1" applyFont="1" applyFill="1" applyBorder="1" applyAlignment="1" applyProtection="1">
      <protection locked="0"/>
    </xf>
    <xf numFmtId="0" fontId="4" fillId="11" borderId="2" xfId="1" applyFont="1" applyFill="1" applyBorder="1"/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0" fontId="8" fillId="0" borderId="0" xfId="0" applyFont="1"/>
    <xf numFmtId="0" fontId="9" fillId="11" borderId="4" xfId="1" applyFont="1" applyFill="1" applyBorder="1" applyAlignment="1">
      <alignment horizontal="left" vertical="center" wrapText="1"/>
    </xf>
    <xf numFmtId="164" fontId="9" fillId="11" borderId="5" xfId="2" applyFont="1" applyFill="1" applyBorder="1" applyAlignment="1" applyProtection="1">
      <alignment horizontal="right" vertical="center" wrapText="1"/>
    </xf>
    <xf numFmtId="164" fontId="9" fillId="11" borderId="6" xfId="2" applyFont="1" applyFill="1" applyBorder="1" applyAlignment="1" applyProtection="1">
      <alignment horizontal="right" vertical="center" wrapText="1"/>
    </xf>
    <xf numFmtId="164" fontId="9" fillId="11" borderId="7" xfId="2" applyFont="1" applyFill="1" applyBorder="1" applyAlignment="1" applyProtection="1">
      <alignment horizontal="right" vertical="center" wrapText="1"/>
    </xf>
    <xf numFmtId="164" fontId="9" fillId="11" borderId="8" xfId="2" applyFont="1" applyFill="1" applyBorder="1" applyAlignment="1" applyProtection="1">
      <alignment horizontal="right" vertical="center" wrapText="1"/>
    </xf>
    <xf numFmtId="0" fontId="3" fillId="0" borderId="0" xfId="1" applyFont="1"/>
    <xf numFmtId="0" fontId="9" fillId="11" borderId="4" xfId="1" applyFont="1" applyFill="1" applyBorder="1" applyAlignment="1">
      <alignment horizontal="left" vertical="center" wrapText="1"/>
    </xf>
    <xf numFmtId="0" fontId="4" fillId="11" borderId="0" xfId="1" applyFont="1" applyFill="1" applyBorder="1" applyAlignment="1">
      <alignment vertical="center" wrapText="1"/>
    </xf>
    <xf numFmtId="4" fontId="3" fillId="0" borderId="9" xfId="1" applyNumberFormat="1" applyBorder="1"/>
    <xf numFmtId="4" fontId="3" fillId="0" borderId="10" xfId="1" applyNumberFormat="1" applyBorder="1"/>
    <xf numFmtId="4" fontId="3" fillId="0" borderId="4" xfId="1" applyNumberFormat="1" applyBorder="1"/>
    <xf numFmtId="4" fontId="10" fillId="0" borderId="8" xfId="1" applyNumberFormat="1" applyFont="1" applyBorder="1"/>
    <xf numFmtId="0" fontId="3" fillId="0" borderId="0" xfId="1"/>
    <xf numFmtId="0" fontId="4" fillId="11" borderId="4" xfId="1" applyFont="1" applyFill="1" applyBorder="1" applyAlignment="1">
      <alignment horizontal="center" vertical="center" wrapText="1"/>
    </xf>
    <xf numFmtId="164" fontId="9" fillId="11" borderId="9" xfId="2" applyFont="1" applyFill="1" applyBorder="1" applyAlignment="1" applyProtection="1">
      <alignment horizontal="right" vertical="center" wrapText="1"/>
    </xf>
    <xf numFmtId="164" fontId="9" fillId="11" borderId="10" xfId="2" applyFont="1" applyFill="1" applyBorder="1" applyAlignment="1" applyProtection="1">
      <alignment horizontal="right" vertical="center" wrapText="1"/>
    </xf>
    <xf numFmtId="164" fontId="9" fillId="11" borderId="4" xfId="2" applyFont="1" applyFill="1" applyBorder="1" applyAlignment="1" applyProtection="1">
      <alignment horizontal="right" vertical="center" wrapText="1"/>
    </xf>
    <xf numFmtId="164" fontId="4" fillId="11" borderId="8" xfId="2" applyFont="1" applyFill="1" applyBorder="1" applyAlignment="1" applyProtection="1">
      <alignment horizontal="right" vertical="center" wrapText="1"/>
    </xf>
    <xf numFmtId="165" fontId="4" fillId="11" borderId="8" xfId="2" applyNumberFormat="1" applyFont="1" applyFill="1" applyBorder="1" applyAlignment="1" applyProtection="1">
      <alignment horizontal="right" vertical="center" wrapText="1"/>
    </xf>
    <xf numFmtId="164" fontId="4" fillId="11" borderId="11" xfId="2" applyFont="1" applyFill="1" applyBorder="1" applyAlignment="1" applyProtection="1">
      <alignment horizontal="right" vertical="center" wrapText="1"/>
    </xf>
    <xf numFmtId="0" fontId="3" fillId="0" borderId="12" xfId="1" applyBorder="1"/>
    <xf numFmtId="164" fontId="4" fillId="11" borderId="13" xfId="2" applyFont="1" applyFill="1" applyBorder="1" applyAlignment="1" applyProtection="1">
      <alignment horizontal="right" vertical="center" wrapText="1"/>
    </xf>
    <xf numFmtId="164" fontId="4" fillId="11" borderId="12" xfId="2" applyFont="1" applyFill="1" applyBorder="1" applyAlignment="1" applyProtection="1">
      <alignment horizontal="right" vertical="center" wrapText="1"/>
    </xf>
    <xf numFmtId="164" fontId="9" fillId="11" borderId="14" xfId="2" applyFont="1" applyFill="1" applyBorder="1" applyAlignment="1" applyProtection="1">
      <alignment horizontal="right" vertical="center" wrapText="1"/>
    </xf>
    <xf numFmtId="0" fontId="9" fillId="11" borderId="0" xfId="1" applyFont="1" applyFill="1"/>
    <xf numFmtId="0" fontId="9" fillId="11" borderId="15" xfId="1" applyFont="1" applyFill="1" applyBorder="1" applyAlignment="1">
      <alignment horizontal="justify" vertical="center" wrapText="1"/>
    </xf>
    <xf numFmtId="0" fontId="9" fillId="11" borderId="16" xfId="1" applyFont="1" applyFill="1" applyBorder="1" applyAlignment="1">
      <alignment horizontal="justify" vertical="center" wrapText="1"/>
    </xf>
    <xf numFmtId="164" fontId="9" fillId="11" borderId="3" xfId="2" applyFont="1" applyFill="1" applyBorder="1" applyAlignment="1" applyProtection="1">
      <alignment vertical="center" wrapText="1"/>
    </xf>
    <xf numFmtId="164" fontId="9" fillId="11" borderId="15" xfId="2" applyFont="1" applyFill="1" applyBorder="1" applyAlignment="1" applyProtection="1">
      <alignment vertical="center" wrapText="1"/>
    </xf>
    <xf numFmtId="0" fontId="9" fillId="0" borderId="0" xfId="1" applyFont="1"/>
    <xf numFmtId="0" fontId="11" fillId="11" borderId="0" xfId="1" applyFont="1" applyFill="1"/>
    <xf numFmtId="0" fontId="12" fillId="0" borderId="0" xfId="1" applyFont="1" applyAlignment="1">
      <alignment horizontal="center"/>
    </xf>
    <xf numFmtId="0" fontId="4" fillId="0" borderId="2" xfId="1" applyFont="1" applyBorder="1"/>
    <xf numFmtId="0" fontId="4" fillId="11" borderId="17" xfId="1" applyFont="1" applyFill="1" applyBorder="1" applyAlignment="1" applyProtection="1">
      <alignment horizontal="center"/>
      <protection locked="0"/>
    </xf>
    <xf numFmtId="0" fontId="4" fillId="0" borderId="17" xfId="1" applyFont="1" applyBorder="1" applyAlignment="1">
      <alignment horizontal="center"/>
    </xf>
    <xf numFmtId="0" fontId="7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Fecha" xfId="14"/>
    <cellStyle name="Fijo" xfId="15"/>
    <cellStyle name="HEADING1" xfId="16"/>
    <cellStyle name="HEADING2" xfId="17"/>
    <cellStyle name="Millares 10" xfId="18"/>
    <cellStyle name="Millares 11" xfId="19"/>
    <cellStyle name="Millares 12" xfId="20"/>
    <cellStyle name="Millares 13" xfId="21"/>
    <cellStyle name="Millares 14" xfId="22"/>
    <cellStyle name="Millares 15" xfId="23"/>
    <cellStyle name="Millares 2" xfId="2"/>
    <cellStyle name="Millares 2 10" xfId="24"/>
    <cellStyle name="Millares 2 10 2" xfId="25"/>
    <cellStyle name="Millares 2 11" xfId="26"/>
    <cellStyle name="Millares 2 11 2" xfId="27"/>
    <cellStyle name="Millares 2 12" xfId="28"/>
    <cellStyle name="Millares 2 12 2" xfId="29"/>
    <cellStyle name="Millares 2 13" xfId="30"/>
    <cellStyle name="Millares 2 13 2" xfId="31"/>
    <cellStyle name="Millares 2 14" xfId="32"/>
    <cellStyle name="Millares 2 14 2" xfId="33"/>
    <cellStyle name="Millares 2 15" xfId="34"/>
    <cellStyle name="Millares 2 15 2" xfId="35"/>
    <cellStyle name="Millares 2 16" xfId="36"/>
    <cellStyle name="Millares 2 16 2" xfId="37"/>
    <cellStyle name="Millares 2 17" xfId="38"/>
    <cellStyle name="Millares 2 17 2" xfId="39"/>
    <cellStyle name="Millares 2 18" xfId="40"/>
    <cellStyle name="Millares 2 18 2" xfId="41"/>
    <cellStyle name="Millares 2 19" xfId="42"/>
    <cellStyle name="Millares 2 2" xfId="43"/>
    <cellStyle name="Millares 2 2 10" xfId="44"/>
    <cellStyle name="Millares 2 2 11" xfId="45"/>
    <cellStyle name="Millares 2 2 12" xfId="46"/>
    <cellStyle name="Millares 2 2 13" xfId="47"/>
    <cellStyle name="Millares 2 2 14" xfId="48"/>
    <cellStyle name="Millares 2 2 15" xfId="49"/>
    <cellStyle name="Millares 2 2 16" xfId="50"/>
    <cellStyle name="Millares 2 2 17" xfId="51"/>
    <cellStyle name="Millares 2 2 18" xfId="52"/>
    <cellStyle name="Millares 2 2 19" xfId="53"/>
    <cellStyle name="Millares 2 2 2" xfId="54"/>
    <cellStyle name="Millares 2 2 2 2" xfId="55"/>
    <cellStyle name="Millares 2 2 20" xfId="56"/>
    <cellStyle name="Millares 2 2 21" xfId="57"/>
    <cellStyle name="Millares 2 2 22" xfId="58"/>
    <cellStyle name="Millares 2 2 23" xfId="59"/>
    <cellStyle name="Millares 2 2 24" xfId="60"/>
    <cellStyle name="Millares 2 2 25" xfId="61"/>
    <cellStyle name="Millares 2 2 26" xfId="62"/>
    <cellStyle name="Millares 2 2 27" xfId="63"/>
    <cellStyle name="Millares 2 2 28" xfId="64"/>
    <cellStyle name="Millares 2 2 3" xfId="65"/>
    <cellStyle name="Millares 2 2 3 2" xfId="66"/>
    <cellStyle name="Millares 2 2 4" xfId="67"/>
    <cellStyle name="Millares 2 2 5" xfId="68"/>
    <cellStyle name="Millares 2 2 6" xfId="69"/>
    <cellStyle name="Millares 2 2 7" xfId="70"/>
    <cellStyle name="Millares 2 2 8" xfId="71"/>
    <cellStyle name="Millares 2 2 9" xfId="72"/>
    <cellStyle name="Millares 2 20" xfId="73"/>
    <cellStyle name="Millares 2 21" xfId="74"/>
    <cellStyle name="Millares 2 22" xfId="75"/>
    <cellStyle name="Millares 2 23" xfId="76"/>
    <cellStyle name="Millares 2 24" xfId="77"/>
    <cellStyle name="Millares 2 25" xfId="78"/>
    <cellStyle name="Millares 2 26" xfId="79"/>
    <cellStyle name="Millares 2 27" xfId="80"/>
    <cellStyle name="Millares 2 28" xfId="81"/>
    <cellStyle name="Millares 2 29" xfId="82"/>
    <cellStyle name="Millares 2 3" xfId="83"/>
    <cellStyle name="Millares 2 3 10" xfId="84"/>
    <cellStyle name="Millares 2 3 11" xfId="85"/>
    <cellStyle name="Millares 2 3 12" xfId="86"/>
    <cellStyle name="Millares 2 3 13" xfId="87"/>
    <cellStyle name="Millares 2 3 14" xfId="88"/>
    <cellStyle name="Millares 2 3 15" xfId="89"/>
    <cellStyle name="Millares 2 3 16" xfId="90"/>
    <cellStyle name="Millares 2 3 17" xfId="91"/>
    <cellStyle name="Millares 2 3 18" xfId="92"/>
    <cellStyle name="Millares 2 3 19" xfId="93"/>
    <cellStyle name="Millares 2 3 2" xfId="94"/>
    <cellStyle name="Millares 2 3 2 2" xfId="95"/>
    <cellStyle name="Millares 2 3 20" xfId="96"/>
    <cellStyle name="Millares 2 3 21" xfId="97"/>
    <cellStyle name="Millares 2 3 22" xfId="98"/>
    <cellStyle name="Millares 2 3 23" xfId="99"/>
    <cellStyle name="Millares 2 3 24" xfId="100"/>
    <cellStyle name="Millares 2 3 3" xfId="101"/>
    <cellStyle name="Millares 2 3 4" xfId="102"/>
    <cellStyle name="Millares 2 3 5" xfId="103"/>
    <cellStyle name="Millares 2 3 6" xfId="104"/>
    <cellStyle name="Millares 2 3 7" xfId="105"/>
    <cellStyle name="Millares 2 3 8" xfId="106"/>
    <cellStyle name="Millares 2 3 9" xfId="107"/>
    <cellStyle name="Millares 2 30" xfId="108"/>
    <cellStyle name="Millares 2 4" xfId="109"/>
    <cellStyle name="Millares 2 4 2" xfId="110"/>
    <cellStyle name="Millares 2 5" xfId="111"/>
    <cellStyle name="Millares 2 5 2" xfId="112"/>
    <cellStyle name="Millares 2 6" xfId="113"/>
    <cellStyle name="Millares 2 6 2" xfId="114"/>
    <cellStyle name="Millares 2 7" xfId="115"/>
    <cellStyle name="Millares 2 7 2" xfId="116"/>
    <cellStyle name="Millares 2 8" xfId="117"/>
    <cellStyle name="Millares 2 8 2" xfId="118"/>
    <cellStyle name="Millares 2 9" xfId="119"/>
    <cellStyle name="Millares 2 9 2" xfId="120"/>
    <cellStyle name="Millares 3" xfId="121"/>
    <cellStyle name="Millares 3 2" xfId="122"/>
    <cellStyle name="Millares 3 3" xfId="123"/>
    <cellStyle name="Millares 3 4" xfId="124"/>
    <cellStyle name="Millares 3 5" xfId="125"/>
    <cellStyle name="Millares 3 6" xfId="126"/>
    <cellStyle name="Millares 3 7" xfId="127"/>
    <cellStyle name="Millares 4" xfId="128"/>
    <cellStyle name="Millares 4 2" xfId="129"/>
    <cellStyle name="Millares 4 3" xfId="130"/>
    <cellStyle name="Millares 5" xfId="131"/>
    <cellStyle name="Millares 6" xfId="132"/>
    <cellStyle name="Millares 7" xfId="133"/>
    <cellStyle name="Millares 8" xfId="134"/>
    <cellStyle name="Millares 8 2" xfId="135"/>
    <cellStyle name="Millares 9" xfId="136"/>
    <cellStyle name="Moneda 2" xfId="137"/>
    <cellStyle name="Moneda 2 2" xfId="138"/>
    <cellStyle name="Normal" xfId="0" builtinId="0"/>
    <cellStyle name="Normal 10 2" xfId="139"/>
    <cellStyle name="Normal 10 3" xfId="140"/>
    <cellStyle name="Normal 10 4" xfId="141"/>
    <cellStyle name="Normal 10 5" xfId="142"/>
    <cellStyle name="Normal 10 6" xfId="143"/>
    <cellStyle name="Normal 11 2" xfId="144"/>
    <cellStyle name="Normal 12 2" xfId="145"/>
    <cellStyle name="Normal 12 3" xfId="146"/>
    <cellStyle name="Normal 13 2" xfId="147"/>
    <cellStyle name="Normal 14 2" xfId="148"/>
    <cellStyle name="Normal 15" xfId="149"/>
    <cellStyle name="Normal 2" xfId="1"/>
    <cellStyle name="Normal 2 10" xfId="150"/>
    <cellStyle name="Normal 2 10 2" xfId="151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P50"/>
  <sheetViews>
    <sheetView showGridLines="0" tabSelected="1" workbookViewId="0">
      <selection activeCell="C1" sqref="C1:L50"/>
    </sheetView>
  </sheetViews>
  <sheetFormatPr baseColWidth="10" defaultRowHeight="12.75" x14ac:dyDescent="0.2"/>
  <cols>
    <col min="1" max="1" width="3.85546875" style="2" customWidth="1"/>
    <col min="2" max="2" width="2.42578125" style="1" customWidth="1"/>
    <col min="3" max="3" width="4.5703125" style="4" customWidth="1"/>
    <col min="4" max="4" width="57.28515625" style="4" customWidth="1"/>
    <col min="5" max="5" width="15" style="4" customWidth="1"/>
    <col min="6" max="6" width="14.7109375" style="4" customWidth="1"/>
    <col min="7" max="7" width="15.5703125" style="4" customWidth="1"/>
    <col min="8" max="8" width="14.7109375" style="4" customWidth="1"/>
    <col min="9" max="9" width="15.85546875" style="4" customWidth="1"/>
    <col min="10" max="10" width="14.7109375" style="4" customWidth="1"/>
    <col min="11" max="11" width="15.28515625" style="4" customWidth="1"/>
    <col min="12" max="12" width="14.42578125" style="4" customWidth="1"/>
    <col min="13" max="13" width="3.7109375" style="1" customWidth="1"/>
    <col min="14" max="16384" width="11.42578125" style="4"/>
  </cols>
  <sheetData>
    <row r="1" spans="1:16" ht="14.25" customHeight="1" x14ac:dyDescent="0.2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6" ht="14.25" customHeight="1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6" ht="14.25" customHeight="1" x14ac:dyDescent="0.2">
      <c r="C3" s="3" t="s">
        <v>2</v>
      </c>
      <c r="D3" s="3"/>
      <c r="E3" s="3"/>
      <c r="F3" s="3"/>
      <c r="G3" s="3"/>
      <c r="H3" s="3"/>
      <c r="I3" s="3"/>
      <c r="J3" s="3"/>
      <c r="K3" s="3"/>
      <c r="L3" s="3"/>
    </row>
    <row r="4" spans="1:16" s="1" customFormat="1" ht="6.75" customHeight="1" x14ac:dyDescent="0.2">
      <c r="A4" s="2"/>
    </row>
    <row r="5" spans="1:16" s="1" customFormat="1" ht="18" customHeight="1" x14ac:dyDescent="0.2">
      <c r="A5" s="2"/>
      <c r="D5" s="5" t="s">
        <v>3</v>
      </c>
      <c r="E5" s="7" t="s">
        <v>4</v>
      </c>
      <c r="F5" s="6"/>
      <c r="G5" s="7"/>
      <c r="H5" s="7"/>
      <c r="I5" s="8"/>
      <c r="J5" s="8"/>
      <c r="K5" s="8"/>
    </row>
    <row r="6" spans="1:16" s="1" customFormat="1" ht="6.75" customHeight="1" x14ac:dyDescent="0.2">
      <c r="A6" s="2"/>
    </row>
    <row r="7" spans="1:16" ht="12.75" customHeight="1" x14ac:dyDescent="0.2">
      <c r="C7" s="9" t="s">
        <v>5</v>
      </c>
      <c r="D7" s="9"/>
      <c r="E7" s="10" t="s">
        <v>6</v>
      </c>
      <c r="F7" s="10"/>
      <c r="G7" s="10"/>
      <c r="H7" s="10"/>
      <c r="I7" s="10"/>
      <c r="J7" s="10"/>
      <c r="K7" s="10"/>
      <c r="L7" s="10" t="s">
        <v>7</v>
      </c>
    </row>
    <row r="8" spans="1:16" ht="25.5" x14ac:dyDescent="0.2">
      <c r="C8" s="9"/>
      <c r="D8" s="9"/>
      <c r="E8" s="11" t="s">
        <v>8</v>
      </c>
      <c r="F8" s="11" t="s">
        <v>9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0"/>
    </row>
    <row r="9" spans="1:16" ht="11.25" customHeight="1" x14ac:dyDescent="0.2">
      <c r="C9" s="9"/>
      <c r="D9" s="9"/>
      <c r="E9" s="11">
        <v>1</v>
      </c>
      <c r="F9" s="11">
        <v>2</v>
      </c>
      <c r="G9" s="11" t="s">
        <v>15</v>
      </c>
      <c r="H9" s="11">
        <v>4</v>
      </c>
      <c r="I9" s="11">
        <v>5</v>
      </c>
      <c r="J9" s="11">
        <v>6</v>
      </c>
      <c r="K9" s="11">
        <v>7</v>
      </c>
      <c r="L9" s="11" t="s">
        <v>16</v>
      </c>
    </row>
    <row r="10" spans="1:16" ht="12.75" customHeight="1" x14ac:dyDescent="0.2">
      <c r="A10" s="12"/>
      <c r="C10" s="13" t="s">
        <v>17</v>
      </c>
      <c r="D10" s="13"/>
      <c r="E10" s="14">
        <f>SUM(E11:E16)</f>
        <v>44993437</v>
      </c>
      <c r="F10" s="15">
        <f>SUM(F11:F16)</f>
        <v>951728.97</v>
      </c>
      <c r="G10" s="16">
        <f t="shared" ref="G10:G24" si="0">+E10+F10</f>
        <v>45945165.969999999</v>
      </c>
      <c r="H10" s="14">
        <f>SUM(H11:H16)</f>
        <v>8490335.4800000004</v>
      </c>
      <c r="I10" s="14">
        <f>SUM(I11:I16)</f>
        <v>8350142.2400000002</v>
      </c>
      <c r="J10" s="14">
        <f>SUM(J11:J16)</f>
        <v>8350142.2400000002</v>
      </c>
      <c r="K10" s="15">
        <f>SUM(K11:K16)</f>
        <v>8350142.2400000002</v>
      </c>
      <c r="L10" s="17">
        <f>+G10-I10</f>
        <v>37595023.729999997</v>
      </c>
    </row>
    <row r="11" spans="1:16" ht="15" x14ac:dyDescent="0.25">
      <c r="A11" s="12"/>
      <c r="B11" s="18"/>
      <c r="C11" s="19"/>
      <c r="D11" s="20" t="s">
        <v>18</v>
      </c>
      <c r="E11" s="21">
        <v>10044252</v>
      </c>
      <c r="F11" s="22">
        <v>278968</v>
      </c>
      <c r="G11" s="23">
        <f t="shared" si="0"/>
        <v>10323220</v>
      </c>
      <c r="H11" s="21">
        <v>2585313.38</v>
      </c>
      <c r="I11" s="21">
        <v>2538441.1800000002</v>
      </c>
      <c r="J11" s="21">
        <v>2538441.1800000002</v>
      </c>
      <c r="K11" s="22">
        <v>2538441.1800000002</v>
      </c>
      <c r="L11" s="24">
        <f t="shared" ref="L11:L16" si="1">G11-I11</f>
        <v>7784778.8200000003</v>
      </c>
      <c r="M11" s="25"/>
      <c r="N11" s="25"/>
      <c r="O11" s="25"/>
      <c r="P11" s="25"/>
    </row>
    <row r="12" spans="1:16" ht="15" x14ac:dyDescent="0.25">
      <c r="A12" s="12"/>
      <c r="B12" s="18"/>
      <c r="C12" s="26"/>
      <c r="D12" s="20" t="s">
        <v>19</v>
      </c>
      <c r="E12" s="21">
        <v>8758820</v>
      </c>
      <c r="F12" s="22">
        <v>-145355.49</v>
      </c>
      <c r="G12" s="23">
        <f t="shared" si="0"/>
        <v>8613464.5099999998</v>
      </c>
      <c r="H12" s="21">
        <v>227440.82</v>
      </c>
      <c r="I12" s="21">
        <v>223840.8</v>
      </c>
      <c r="J12" s="21">
        <v>223840.8</v>
      </c>
      <c r="K12" s="22">
        <v>223840.8</v>
      </c>
      <c r="L12" s="24">
        <f t="shared" si="1"/>
        <v>8389623.709999999</v>
      </c>
      <c r="M12" s="25"/>
      <c r="N12" s="25"/>
      <c r="O12" s="25"/>
      <c r="P12" s="25"/>
    </row>
    <row r="13" spans="1:16" ht="15" x14ac:dyDescent="0.25">
      <c r="A13" s="12"/>
      <c r="B13" s="18"/>
      <c r="C13" s="26"/>
      <c r="D13" s="20" t="s">
        <v>20</v>
      </c>
      <c r="E13" s="21">
        <v>12252401</v>
      </c>
      <c r="F13" s="22">
        <v>128942.71</v>
      </c>
      <c r="G13" s="23">
        <f t="shared" si="0"/>
        <v>12381343.710000001</v>
      </c>
      <c r="H13" s="21">
        <v>2144835.86</v>
      </c>
      <c r="I13" s="21">
        <v>2115508.87</v>
      </c>
      <c r="J13" s="21">
        <v>2115508.87</v>
      </c>
      <c r="K13" s="22">
        <v>2115508.87</v>
      </c>
      <c r="L13" s="24">
        <f t="shared" si="1"/>
        <v>10265834.84</v>
      </c>
      <c r="M13" s="25"/>
      <c r="N13" s="25"/>
      <c r="O13" s="25"/>
      <c r="P13" s="25"/>
    </row>
    <row r="14" spans="1:16" ht="15" x14ac:dyDescent="0.25">
      <c r="A14" s="12"/>
      <c r="B14" s="18"/>
      <c r="C14" s="26"/>
      <c r="D14" s="20" t="s">
        <v>21</v>
      </c>
      <c r="E14" s="21">
        <v>3268589</v>
      </c>
      <c r="F14" s="22">
        <v>85020</v>
      </c>
      <c r="G14" s="23">
        <f t="shared" si="0"/>
        <v>3353609</v>
      </c>
      <c r="H14" s="21">
        <v>757531.99</v>
      </c>
      <c r="I14" s="21">
        <v>743181.31</v>
      </c>
      <c r="J14" s="21">
        <v>743181.31</v>
      </c>
      <c r="K14" s="22">
        <v>743181.31</v>
      </c>
      <c r="L14" s="24">
        <f t="shared" si="1"/>
        <v>2610427.69</v>
      </c>
      <c r="M14" s="25"/>
      <c r="N14" s="25"/>
      <c r="O14" s="25"/>
      <c r="P14" s="25"/>
    </row>
    <row r="15" spans="1:16" ht="15" x14ac:dyDescent="0.25">
      <c r="A15" s="12"/>
      <c r="B15" s="18"/>
      <c r="C15" s="26"/>
      <c r="D15" s="20" t="s">
        <v>22</v>
      </c>
      <c r="E15" s="21">
        <v>10572151</v>
      </c>
      <c r="F15" s="22">
        <v>601798.75</v>
      </c>
      <c r="G15" s="23">
        <f t="shared" si="0"/>
        <v>11173949.75</v>
      </c>
      <c r="H15" s="21">
        <v>2775213.43</v>
      </c>
      <c r="I15" s="21">
        <v>2729170.08</v>
      </c>
      <c r="J15" s="21">
        <v>2729170.08</v>
      </c>
      <c r="K15" s="22">
        <v>2729170.08</v>
      </c>
      <c r="L15" s="24">
        <f t="shared" si="1"/>
        <v>8444779.6699999999</v>
      </c>
      <c r="M15" s="25"/>
      <c r="N15" s="25"/>
      <c r="O15" s="25"/>
      <c r="P15" s="25"/>
    </row>
    <row r="16" spans="1:16" ht="15" x14ac:dyDescent="0.25">
      <c r="A16" s="12"/>
      <c r="B16" s="18"/>
      <c r="C16" s="26"/>
      <c r="D16" s="20" t="s">
        <v>23</v>
      </c>
      <c r="E16" s="21">
        <v>97224</v>
      </c>
      <c r="F16" s="22">
        <v>2355</v>
      </c>
      <c r="G16" s="23">
        <f t="shared" si="0"/>
        <v>99579</v>
      </c>
      <c r="H16" s="21">
        <v>0</v>
      </c>
      <c r="I16" s="21">
        <v>0</v>
      </c>
      <c r="J16" s="21">
        <v>0</v>
      </c>
      <c r="K16" s="22">
        <v>0</v>
      </c>
      <c r="L16" s="24">
        <f t="shared" si="1"/>
        <v>99579</v>
      </c>
      <c r="M16" s="25"/>
      <c r="N16" s="25"/>
      <c r="O16" s="25"/>
      <c r="P16" s="25"/>
    </row>
    <row r="17" spans="1:16" ht="12.75" customHeight="1" x14ac:dyDescent="0.2">
      <c r="A17" s="12"/>
      <c r="C17" s="13" t="s">
        <v>24</v>
      </c>
      <c r="D17" s="13"/>
      <c r="E17" s="27">
        <f>SUM(E18:E24)</f>
        <v>2233722.16</v>
      </c>
      <c r="F17" s="28">
        <f>SUM(F18:F24)</f>
        <v>45309.4</v>
      </c>
      <c r="G17" s="29">
        <f t="shared" si="0"/>
        <v>2279031.56</v>
      </c>
      <c r="H17" s="27">
        <f>SUM(H18:H24)</f>
        <v>377085.00999999995</v>
      </c>
      <c r="I17" s="27">
        <f>SUM(I18:I24)</f>
        <v>377085.00999999995</v>
      </c>
      <c r="J17" s="27">
        <f>SUM(J18:J24)</f>
        <v>377085.00999999995</v>
      </c>
      <c r="K17" s="28">
        <f>SUM(K18:K24)</f>
        <v>374244.87</v>
      </c>
      <c r="L17" s="17">
        <f>+G17-I17</f>
        <v>1901946.55</v>
      </c>
    </row>
    <row r="18" spans="1:16" ht="15" x14ac:dyDescent="0.25">
      <c r="A18" s="12"/>
      <c r="B18" s="18"/>
      <c r="C18" s="26"/>
      <c r="D18" s="20" t="s">
        <v>25</v>
      </c>
      <c r="E18" s="21">
        <v>386500</v>
      </c>
      <c r="F18" s="22">
        <v>15464.18</v>
      </c>
      <c r="G18" s="23">
        <f t="shared" si="0"/>
        <v>401964.18</v>
      </c>
      <c r="H18" s="21">
        <v>99768.31</v>
      </c>
      <c r="I18" s="21">
        <v>99768.31</v>
      </c>
      <c r="J18" s="21">
        <v>99768.31</v>
      </c>
      <c r="K18" s="22">
        <v>99768.31</v>
      </c>
      <c r="L18" s="24">
        <f t="shared" ref="L18:L24" si="2">G18-I18</f>
        <v>302195.87</v>
      </c>
      <c r="M18" s="25"/>
      <c r="N18" s="18"/>
      <c r="O18" s="18"/>
      <c r="P18" s="18"/>
    </row>
    <row r="19" spans="1:16" ht="15" x14ac:dyDescent="0.25">
      <c r="A19" s="12"/>
      <c r="B19" s="18"/>
      <c r="C19" s="26"/>
      <c r="D19" s="20" t="s">
        <v>26</v>
      </c>
      <c r="E19" s="21">
        <v>156000</v>
      </c>
      <c r="F19" s="22">
        <v>6676.73</v>
      </c>
      <c r="G19" s="23">
        <f t="shared" si="0"/>
        <v>162676.73000000001</v>
      </c>
      <c r="H19" s="21">
        <v>64702.97</v>
      </c>
      <c r="I19" s="21">
        <v>64702.97</v>
      </c>
      <c r="J19" s="21">
        <v>64702.97</v>
      </c>
      <c r="K19" s="22">
        <v>63790.65</v>
      </c>
      <c r="L19" s="24">
        <f t="shared" si="2"/>
        <v>97973.760000000009</v>
      </c>
      <c r="M19" s="25"/>
      <c r="N19" s="18"/>
      <c r="O19" s="18"/>
      <c r="P19" s="18"/>
    </row>
    <row r="20" spans="1:16" ht="15" x14ac:dyDescent="0.25">
      <c r="A20" s="12"/>
      <c r="B20" s="18"/>
      <c r="C20" s="26"/>
      <c r="D20" s="20" t="s">
        <v>27</v>
      </c>
      <c r="E20" s="21">
        <v>265000</v>
      </c>
      <c r="F20" s="22">
        <v>10573</v>
      </c>
      <c r="G20" s="23">
        <f t="shared" si="0"/>
        <v>275573</v>
      </c>
      <c r="H20" s="21">
        <v>46422.35</v>
      </c>
      <c r="I20" s="21">
        <v>46422.35</v>
      </c>
      <c r="J20" s="21">
        <v>46422.35</v>
      </c>
      <c r="K20" s="22">
        <v>45216.2</v>
      </c>
      <c r="L20" s="24">
        <f t="shared" si="2"/>
        <v>229150.65</v>
      </c>
      <c r="M20" s="25"/>
      <c r="N20" s="18"/>
      <c r="O20" s="18"/>
      <c r="P20" s="18"/>
    </row>
    <row r="21" spans="1:16" ht="15" x14ac:dyDescent="0.25">
      <c r="A21" s="12"/>
      <c r="B21" s="18"/>
      <c r="C21" s="26"/>
      <c r="D21" s="20" t="s">
        <v>28</v>
      </c>
      <c r="E21" s="21">
        <v>4000</v>
      </c>
      <c r="F21" s="22">
        <v>0</v>
      </c>
      <c r="G21" s="23">
        <f t="shared" si="0"/>
        <v>4000</v>
      </c>
      <c r="H21" s="21">
        <v>595.9</v>
      </c>
      <c r="I21" s="21">
        <v>595.9</v>
      </c>
      <c r="J21" s="21">
        <v>595.9</v>
      </c>
      <c r="K21" s="22">
        <v>595.9</v>
      </c>
      <c r="L21" s="24">
        <f t="shared" si="2"/>
        <v>3404.1</v>
      </c>
      <c r="M21" s="25"/>
      <c r="N21" s="18"/>
      <c r="O21" s="18"/>
      <c r="P21" s="18"/>
    </row>
    <row r="22" spans="1:16" ht="15" x14ac:dyDescent="0.25">
      <c r="A22" s="12"/>
      <c r="B22" s="18"/>
      <c r="C22" s="26"/>
      <c r="D22" s="20" t="s">
        <v>29</v>
      </c>
      <c r="E22" s="21">
        <v>926222.16</v>
      </c>
      <c r="F22" s="22">
        <v>0</v>
      </c>
      <c r="G22" s="23">
        <f t="shared" si="0"/>
        <v>926222.16</v>
      </c>
      <c r="H22" s="21">
        <v>129849.31</v>
      </c>
      <c r="I22" s="21">
        <v>129849.31</v>
      </c>
      <c r="J22" s="21">
        <v>129849.31</v>
      </c>
      <c r="K22" s="22">
        <v>129849.31</v>
      </c>
      <c r="L22" s="24">
        <f t="shared" si="2"/>
        <v>796372.85000000009</v>
      </c>
      <c r="M22" s="25"/>
      <c r="N22" s="18"/>
      <c r="O22" s="18"/>
      <c r="P22" s="18"/>
    </row>
    <row r="23" spans="1:16" ht="15" x14ac:dyDescent="0.25">
      <c r="A23" s="12"/>
      <c r="B23" s="18"/>
      <c r="C23" s="26"/>
      <c r="D23" s="20" t="s">
        <v>30</v>
      </c>
      <c r="E23" s="21">
        <v>10000</v>
      </c>
      <c r="F23" s="22">
        <v>2103.23</v>
      </c>
      <c r="G23" s="23">
        <f t="shared" si="0"/>
        <v>12103.23</v>
      </c>
      <c r="H23" s="21">
        <v>3309.63</v>
      </c>
      <c r="I23" s="21">
        <v>3309.63</v>
      </c>
      <c r="J23" s="21">
        <v>3309.63</v>
      </c>
      <c r="K23" s="22">
        <v>3309.63</v>
      </c>
      <c r="L23" s="24">
        <f t="shared" si="2"/>
        <v>8793.5999999999985</v>
      </c>
      <c r="M23" s="25"/>
      <c r="N23" s="18"/>
      <c r="O23" s="18"/>
      <c r="P23" s="18"/>
    </row>
    <row r="24" spans="1:16" ht="15" x14ac:dyDescent="0.25">
      <c r="A24" s="12"/>
      <c r="B24" s="18"/>
      <c r="C24" s="26"/>
      <c r="D24" s="20" t="s">
        <v>31</v>
      </c>
      <c r="E24" s="21">
        <v>486000</v>
      </c>
      <c r="F24" s="22">
        <v>10492.26</v>
      </c>
      <c r="G24" s="23">
        <f t="shared" si="0"/>
        <v>496492.26</v>
      </c>
      <c r="H24" s="21">
        <v>32436.54</v>
      </c>
      <c r="I24" s="21">
        <v>32436.54</v>
      </c>
      <c r="J24" s="21">
        <v>32436.54</v>
      </c>
      <c r="K24" s="22">
        <v>31714.87</v>
      </c>
      <c r="L24" s="24">
        <f t="shared" si="2"/>
        <v>464055.72000000003</v>
      </c>
      <c r="M24" s="25"/>
      <c r="N24" s="18"/>
      <c r="O24" s="18"/>
      <c r="P24" s="18"/>
    </row>
    <row r="25" spans="1:16" ht="12.75" customHeight="1" x14ac:dyDescent="0.2">
      <c r="A25" s="12"/>
      <c r="C25" s="13" t="s">
        <v>32</v>
      </c>
      <c r="D25" s="13"/>
      <c r="E25" s="27">
        <f t="shared" ref="E25:K25" si="3">SUM(E26:E34)</f>
        <v>8822098.7899999991</v>
      </c>
      <c r="F25" s="28">
        <f t="shared" si="3"/>
        <v>1688738.31</v>
      </c>
      <c r="G25" s="29">
        <f t="shared" si="3"/>
        <v>10510837.099999998</v>
      </c>
      <c r="H25" s="27">
        <f t="shared" si="3"/>
        <v>2130443.14</v>
      </c>
      <c r="I25" s="27">
        <f t="shared" si="3"/>
        <v>2128353.66</v>
      </c>
      <c r="J25" s="27">
        <f t="shared" si="3"/>
        <v>2128353.66</v>
      </c>
      <c r="K25" s="28">
        <f t="shared" si="3"/>
        <v>2130597.9500000002</v>
      </c>
      <c r="L25" s="17">
        <f>+G25-I25</f>
        <v>8382483.4399999976</v>
      </c>
    </row>
    <row r="26" spans="1:16" ht="15" x14ac:dyDescent="0.25">
      <c r="A26" s="12"/>
      <c r="B26" s="18"/>
      <c r="C26" s="26"/>
      <c r="D26" s="20" t="s">
        <v>33</v>
      </c>
      <c r="E26" s="21">
        <v>4966536.2699999996</v>
      </c>
      <c r="F26" s="22">
        <v>3364.94</v>
      </c>
      <c r="G26" s="23">
        <f t="shared" ref="G26:G34" si="4">+E26+F26</f>
        <v>4969901.21</v>
      </c>
      <c r="H26" s="21">
        <v>1321131.94</v>
      </c>
      <c r="I26" s="21">
        <v>1321131.94</v>
      </c>
      <c r="J26" s="21">
        <v>1321131.94</v>
      </c>
      <c r="K26" s="22">
        <v>1331924.93</v>
      </c>
      <c r="L26" s="24">
        <f t="shared" ref="L26:L34" si="5">G26-I26</f>
        <v>3648769.27</v>
      </c>
      <c r="M26" s="25"/>
      <c r="N26" s="18"/>
      <c r="O26" s="18"/>
      <c r="P26" s="18"/>
    </row>
    <row r="27" spans="1:16" ht="15" x14ac:dyDescent="0.25">
      <c r="A27" s="12"/>
      <c r="B27" s="18"/>
      <c r="C27" s="26"/>
      <c r="D27" s="20" t="s">
        <v>34</v>
      </c>
      <c r="E27" s="21">
        <v>257300</v>
      </c>
      <c r="F27" s="22">
        <v>3257.38</v>
      </c>
      <c r="G27" s="23">
        <f t="shared" si="4"/>
        <v>260557.38</v>
      </c>
      <c r="H27" s="21">
        <v>105751.38</v>
      </c>
      <c r="I27" s="21">
        <v>105751.38</v>
      </c>
      <c r="J27" s="21">
        <v>105751.38</v>
      </c>
      <c r="K27" s="22">
        <v>105751.38</v>
      </c>
      <c r="L27" s="24">
        <f t="shared" si="5"/>
        <v>154806</v>
      </c>
      <c r="M27" s="25"/>
      <c r="N27" s="18"/>
      <c r="O27" s="18"/>
      <c r="P27" s="18"/>
    </row>
    <row r="28" spans="1:16" ht="15" x14ac:dyDescent="0.25">
      <c r="A28" s="12"/>
      <c r="B28" s="18"/>
      <c r="C28" s="26"/>
      <c r="D28" s="20" t="s">
        <v>35</v>
      </c>
      <c r="E28" s="21">
        <v>964500</v>
      </c>
      <c r="F28" s="22">
        <v>33650</v>
      </c>
      <c r="G28" s="23">
        <f t="shared" si="4"/>
        <v>998150</v>
      </c>
      <c r="H28" s="21">
        <v>111745.09</v>
      </c>
      <c r="I28" s="21">
        <v>111745.09</v>
      </c>
      <c r="J28" s="21">
        <v>111745.09</v>
      </c>
      <c r="K28" s="22">
        <v>111745.09</v>
      </c>
      <c r="L28" s="24">
        <f t="shared" si="5"/>
        <v>886404.91</v>
      </c>
      <c r="M28" s="25"/>
      <c r="N28" s="18"/>
      <c r="O28" s="18"/>
      <c r="P28" s="18"/>
    </row>
    <row r="29" spans="1:16" ht="15" x14ac:dyDescent="0.25">
      <c r="A29" s="12"/>
      <c r="B29" s="18"/>
      <c r="C29" s="26"/>
      <c r="D29" s="20" t="s">
        <v>36</v>
      </c>
      <c r="E29" s="21">
        <v>414342.06</v>
      </c>
      <c r="F29" s="22">
        <v>0</v>
      </c>
      <c r="G29" s="23">
        <f t="shared" si="4"/>
        <v>414342.06</v>
      </c>
      <c r="H29" s="21">
        <v>22556.79</v>
      </c>
      <c r="I29" s="21">
        <v>22556.79</v>
      </c>
      <c r="J29" s="21">
        <v>22556.79</v>
      </c>
      <c r="K29" s="22">
        <v>22556.79</v>
      </c>
      <c r="L29" s="24">
        <f t="shared" si="5"/>
        <v>391785.27</v>
      </c>
      <c r="M29" s="25"/>
      <c r="N29" s="18"/>
      <c r="O29" s="18"/>
      <c r="P29" s="18"/>
    </row>
    <row r="30" spans="1:16" ht="15" x14ac:dyDescent="0.25">
      <c r="A30" s="12"/>
      <c r="B30" s="18"/>
      <c r="C30" s="26"/>
      <c r="D30" s="20" t="s">
        <v>37</v>
      </c>
      <c r="E30" s="21">
        <v>857900</v>
      </c>
      <c r="F30" s="22">
        <v>3000</v>
      </c>
      <c r="G30" s="23">
        <f t="shared" si="4"/>
        <v>860900</v>
      </c>
      <c r="H30" s="21">
        <v>136917.39000000001</v>
      </c>
      <c r="I30" s="21">
        <v>136917.39000000001</v>
      </c>
      <c r="J30" s="21">
        <v>136917.39000000001</v>
      </c>
      <c r="K30" s="22">
        <v>136837.39000000001</v>
      </c>
      <c r="L30" s="24">
        <f t="shared" si="5"/>
        <v>723982.61</v>
      </c>
      <c r="M30" s="25"/>
      <c r="N30" s="18"/>
      <c r="O30" s="18"/>
      <c r="P30" s="18"/>
    </row>
    <row r="31" spans="1:16" ht="15" x14ac:dyDescent="0.25">
      <c r="A31" s="12"/>
      <c r="B31" s="18"/>
      <c r="C31" s="26"/>
      <c r="D31" s="20" t="s">
        <v>38</v>
      </c>
      <c r="E31" s="21">
        <v>50000</v>
      </c>
      <c r="F31" s="22">
        <v>1480000</v>
      </c>
      <c r="G31" s="23">
        <f t="shared" si="4"/>
        <v>1530000</v>
      </c>
      <c r="H31" s="21">
        <v>0</v>
      </c>
      <c r="I31" s="21">
        <v>0</v>
      </c>
      <c r="J31" s="21">
        <v>0</v>
      </c>
      <c r="K31" s="22">
        <v>0</v>
      </c>
      <c r="L31" s="24">
        <f t="shared" si="5"/>
        <v>1530000</v>
      </c>
      <c r="M31" s="25"/>
      <c r="N31" s="18"/>
      <c r="O31" s="18"/>
      <c r="P31" s="18"/>
    </row>
    <row r="32" spans="1:16" ht="15" x14ac:dyDescent="0.25">
      <c r="A32" s="12"/>
      <c r="B32" s="18"/>
      <c r="C32" s="26"/>
      <c r="D32" s="20" t="s">
        <v>39</v>
      </c>
      <c r="E32" s="21">
        <v>327600</v>
      </c>
      <c r="F32" s="22">
        <v>77639.990000000005</v>
      </c>
      <c r="G32" s="23">
        <f t="shared" si="4"/>
        <v>405239.99</v>
      </c>
      <c r="H32" s="21">
        <v>156294.31</v>
      </c>
      <c r="I32" s="21">
        <v>156294.31</v>
      </c>
      <c r="J32" s="21">
        <v>156294.31</v>
      </c>
      <c r="K32" s="22">
        <v>152502.31</v>
      </c>
      <c r="L32" s="24">
        <f t="shared" si="5"/>
        <v>248945.68</v>
      </c>
      <c r="M32" s="25"/>
      <c r="N32" s="18"/>
      <c r="O32" s="18"/>
      <c r="P32" s="18"/>
    </row>
    <row r="33" spans="1:16" ht="15" x14ac:dyDescent="0.25">
      <c r="A33" s="12"/>
      <c r="B33" s="18"/>
      <c r="C33" s="26"/>
      <c r="D33" s="20" t="s">
        <v>40</v>
      </c>
      <c r="E33" s="21">
        <v>134308.46</v>
      </c>
      <c r="F33" s="22">
        <v>47403.48</v>
      </c>
      <c r="G33" s="23">
        <f t="shared" si="4"/>
        <v>181711.94</v>
      </c>
      <c r="H33" s="21">
        <v>75968.37</v>
      </c>
      <c r="I33" s="21">
        <v>75968.37</v>
      </c>
      <c r="J33" s="21">
        <v>75968.37</v>
      </c>
      <c r="K33" s="22">
        <v>71179.17</v>
      </c>
      <c r="L33" s="24">
        <f t="shared" si="5"/>
        <v>105743.57</v>
      </c>
      <c r="M33" s="25"/>
      <c r="N33" s="18"/>
      <c r="O33" s="18"/>
      <c r="P33" s="18"/>
    </row>
    <row r="34" spans="1:16" ht="15" x14ac:dyDescent="0.25">
      <c r="A34" s="12"/>
      <c r="B34" s="18"/>
      <c r="C34" s="26"/>
      <c r="D34" s="20" t="s">
        <v>41</v>
      </c>
      <c r="E34" s="21">
        <v>849612</v>
      </c>
      <c r="F34" s="22">
        <v>40422.519999999997</v>
      </c>
      <c r="G34" s="23">
        <f t="shared" si="4"/>
        <v>890034.52</v>
      </c>
      <c r="H34" s="21">
        <v>200077.87</v>
      </c>
      <c r="I34" s="21">
        <v>197988.39</v>
      </c>
      <c r="J34" s="21">
        <v>197988.39</v>
      </c>
      <c r="K34" s="22">
        <v>198100.89</v>
      </c>
      <c r="L34" s="24">
        <f t="shared" si="5"/>
        <v>692046.13</v>
      </c>
      <c r="M34" s="25"/>
      <c r="N34" s="18"/>
      <c r="O34" s="18"/>
      <c r="P34" s="18"/>
    </row>
    <row r="35" spans="1:16" ht="15" customHeight="1" x14ac:dyDescent="0.2">
      <c r="A35" s="12"/>
      <c r="C35" s="13" t="s">
        <v>42</v>
      </c>
      <c r="D35" s="13"/>
      <c r="E35" s="27">
        <f t="shared" ref="E35:K35" si="6">SUM(E36:E36)</f>
        <v>122928</v>
      </c>
      <c r="F35" s="27">
        <f t="shared" si="6"/>
        <v>0</v>
      </c>
      <c r="G35" s="27">
        <f t="shared" si="6"/>
        <v>122928</v>
      </c>
      <c r="H35" s="27">
        <f t="shared" si="6"/>
        <v>20439.55</v>
      </c>
      <c r="I35" s="27">
        <f t="shared" si="6"/>
        <v>20439.55</v>
      </c>
      <c r="J35" s="27">
        <f t="shared" si="6"/>
        <v>20439.55</v>
      </c>
      <c r="K35" s="28">
        <f t="shared" si="6"/>
        <v>20439.55</v>
      </c>
      <c r="L35" s="17">
        <f>+G35-I35</f>
        <v>102488.45</v>
      </c>
    </row>
    <row r="36" spans="1:16" ht="15" x14ac:dyDescent="0.25">
      <c r="A36" s="12"/>
      <c r="C36" s="26"/>
      <c r="D36" s="20" t="s">
        <v>43</v>
      </c>
      <c r="E36" s="21">
        <v>122928</v>
      </c>
      <c r="F36" s="22">
        <v>0</v>
      </c>
      <c r="G36" s="23">
        <f t="shared" ref="G36:G41" si="7">+E36+F36</f>
        <v>122928</v>
      </c>
      <c r="H36" s="21">
        <v>20439.55</v>
      </c>
      <c r="I36" s="21">
        <v>20439.55</v>
      </c>
      <c r="J36" s="21">
        <v>20439.55</v>
      </c>
      <c r="K36" s="22">
        <v>20439.55</v>
      </c>
      <c r="L36" s="30">
        <f>+G36-I36</f>
        <v>102488.45</v>
      </c>
    </row>
    <row r="37" spans="1:16" ht="12.75" customHeight="1" x14ac:dyDescent="0.2">
      <c r="A37" s="12"/>
      <c r="C37" s="13" t="s">
        <v>44</v>
      </c>
      <c r="D37" s="13"/>
      <c r="E37" s="27">
        <f>SUM(E38:E42)</f>
        <v>9122000</v>
      </c>
      <c r="F37" s="28">
        <f>SUM(F38:F42)</f>
        <v>17385367.84</v>
      </c>
      <c r="G37" s="29">
        <f t="shared" si="7"/>
        <v>26507367.84</v>
      </c>
      <c r="H37" s="27">
        <f>SUM(H38:H42)</f>
        <v>6789371.5099999998</v>
      </c>
      <c r="I37" s="27">
        <f>SUM(I38:I42)</f>
        <v>6789371.5099999998</v>
      </c>
      <c r="J37" s="27">
        <f>SUM(J38:J42)</f>
        <v>6789371.5099999998</v>
      </c>
      <c r="K37" s="28">
        <f>SUM(K38:K42)</f>
        <v>1203673.01</v>
      </c>
      <c r="L37" s="17">
        <f>+G37-I37</f>
        <v>19717996.329999998</v>
      </c>
    </row>
    <row r="38" spans="1:16" ht="15" x14ac:dyDescent="0.25">
      <c r="A38" s="12"/>
      <c r="C38" s="26"/>
      <c r="D38" s="20" t="s">
        <v>45</v>
      </c>
      <c r="E38" s="21">
        <v>160000</v>
      </c>
      <c r="F38" s="22">
        <v>6106768.0999999996</v>
      </c>
      <c r="G38" s="23">
        <f t="shared" si="7"/>
        <v>6266768.0999999996</v>
      </c>
      <c r="H38" s="21">
        <v>5948902.5599999996</v>
      </c>
      <c r="I38" s="21">
        <v>5948902.5599999996</v>
      </c>
      <c r="J38" s="21">
        <v>5948902.5599999996</v>
      </c>
      <c r="K38" s="22">
        <v>363204.06</v>
      </c>
      <c r="L38" s="30">
        <f>+G38-I38</f>
        <v>317865.54000000004</v>
      </c>
    </row>
    <row r="39" spans="1:16" ht="15" x14ac:dyDescent="0.25">
      <c r="C39" s="26"/>
      <c r="D39" s="20" t="s">
        <v>46</v>
      </c>
      <c r="E39" s="21">
        <v>4779000</v>
      </c>
      <c r="F39" s="22">
        <v>0</v>
      </c>
      <c r="G39" s="23">
        <f t="shared" si="7"/>
        <v>4779000</v>
      </c>
      <c r="H39" s="21">
        <v>0</v>
      </c>
      <c r="I39" s="21">
        <v>0</v>
      </c>
      <c r="J39" s="21">
        <v>0</v>
      </c>
      <c r="K39" s="22">
        <v>0</v>
      </c>
      <c r="L39" s="31">
        <f t="shared" ref="L39:L40" si="8">+G39-I39</f>
        <v>4779000</v>
      </c>
    </row>
    <row r="40" spans="1:16" ht="15" x14ac:dyDescent="0.25">
      <c r="A40" s="12"/>
      <c r="C40" s="26"/>
      <c r="D40" s="20" t="s">
        <v>47</v>
      </c>
      <c r="E40" s="21">
        <v>0</v>
      </c>
      <c r="F40" s="22">
        <v>0</v>
      </c>
      <c r="G40" s="23">
        <f t="shared" si="7"/>
        <v>0</v>
      </c>
      <c r="H40" s="21">
        <v>0</v>
      </c>
      <c r="I40" s="21">
        <v>0</v>
      </c>
      <c r="J40" s="21">
        <v>0</v>
      </c>
      <c r="K40" s="22">
        <v>0</v>
      </c>
      <c r="L40" s="31">
        <f t="shared" si="8"/>
        <v>0</v>
      </c>
    </row>
    <row r="41" spans="1:16" ht="15" x14ac:dyDescent="0.25">
      <c r="A41" s="12"/>
      <c r="C41" s="26"/>
      <c r="D41" s="20" t="s">
        <v>48</v>
      </c>
      <c r="E41" s="21">
        <v>4183000</v>
      </c>
      <c r="F41" s="22">
        <v>11278599.74</v>
      </c>
      <c r="G41" s="23">
        <f t="shared" si="7"/>
        <v>15461599.74</v>
      </c>
      <c r="H41" s="21">
        <v>840468.95</v>
      </c>
      <c r="I41" s="21">
        <v>840468.95</v>
      </c>
      <c r="J41" s="21">
        <v>840468.95</v>
      </c>
      <c r="K41" s="22">
        <v>840468.95</v>
      </c>
      <c r="L41" s="30">
        <f>+G41-I41</f>
        <v>14621130.790000001</v>
      </c>
    </row>
    <row r="42" spans="1:16" ht="15" x14ac:dyDescent="0.25">
      <c r="C42" s="26"/>
      <c r="D42" s="20"/>
      <c r="E42" s="32"/>
      <c r="F42" s="33"/>
      <c r="G42" s="34"/>
      <c r="H42" s="32"/>
      <c r="I42" s="32"/>
      <c r="J42" s="32"/>
      <c r="K42" s="35"/>
      <c r="L42" s="36"/>
    </row>
    <row r="43" spans="1:16" s="42" customFormat="1" x14ac:dyDescent="0.2">
      <c r="A43" s="2"/>
      <c r="B43" s="37"/>
      <c r="C43" s="38"/>
      <c r="D43" s="39" t="s">
        <v>49</v>
      </c>
      <c r="E43" s="40">
        <f t="shared" ref="E43:L43" si="9">+E10+E17+E25+E35+E37</f>
        <v>65294185.949999996</v>
      </c>
      <c r="F43" s="40">
        <f t="shared" si="9"/>
        <v>20071144.52</v>
      </c>
      <c r="G43" s="40">
        <f t="shared" si="9"/>
        <v>85365330.469999999</v>
      </c>
      <c r="H43" s="40">
        <f t="shared" si="9"/>
        <v>17807674.690000001</v>
      </c>
      <c r="I43" s="41">
        <f t="shared" si="9"/>
        <v>17665391.969999999</v>
      </c>
      <c r="J43" s="40">
        <f t="shared" si="9"/>
        <v>17665391.969999999</v>
      </c>
      <c r="K43" s="40">
        <f t="shared" si="9"/>
        <v>12079097.619999999</v>
      </c>
      <c r="L43" s="40">
        <f t="shared" si="9"/>
        <v>67699938.5</v>
      </c>
      <c r="M43" s="37"/>
    </row>
    <row r="44" spans="1:16" x14ac:dyDescent="0.2">
      <c r="A44" s="43"/>
    </row>
    <row r="45" spans="1:16" x14ac:dyDescent="0.2">
      <c r="C45" s="1" t="s">
        <v>50</v>
      </c>
      <c r="G45" s="44"/>
      <c r="H45" s="44"/>
      <c r="I45" s="44"/>
      <c r="J45" s="44"/>
      <c r="K45" s="44"/>
      <c r="L45" s="44"/>
    </row>
    <row r="47" spans="1:16" x14ac:dyDescent="0.2">
      <c r="E47" s="44"/>
      <c r="F47" s="44"/>
      <c r="G47" s="44"/>
      <c r="H47" s="44"/>
      <c r="I47" s="44"/>
      <c r="J47" s="44"/>
      <c r="K47" s="44"/>
      <c r="L47" s="44"/>
    </row>
    <row r="48" spans="1:16" x14ac:dyDescent="0.2">
      <c r="D48" s="45"/>
    </row>
    <row r="49" spans="4:12" x14ac:dyDescent="0.2">
      <c r="D49" s="46"/>
      <c r="E49" s="46"/>
      <c r="G49" s="47"/>
      <c r="H49" s="47"/>
      <c r="I49" s="47"/>
      <c r="J49" s="47"/>
      <c r="K49" s="47"/>
      <c r="L49" s="47"/>
    </row>
    <row r="50" spans="4:12" ht="12.75" customHeight="1" x14ac:dyDescent="0.2">
      <c r="D50" s="48" t="s">
        <v>51</v>
      </c>
      <c r="E50" s="48"/>
      <c r="G50" s="49" t="s">
        <v>52</v>
      </c>
      <c r="H50" s="49"/>
      <c r="I50" s="49"/>
      <c r="J50" s="49"/>
      <c r="K50" s="49"/>
      <c r="L50" s="49"/>
    </row>
  </sheetData>
  <sheetProtection selectLockedCells="1" selectUnlockedCells="1"/>
  <mergeCells count="15">
    <mergeCell ref="G49:L49"/>
    <mergeCell ref="D50:E50"/>
    <mergeCell ref="G50:L50"/>
    <mergeCell ref="C10:D10"/>
    <mergeCell ref="C17:D17"/>
    <mergeCell ref="C25:D25"/>
    <mergeCell ref="C35:D35"/>
    <mergeCell ref="C37:D37"/>
    <mergeCell ref="D49:E49"/>
    <mergeCell ref="C1:L1"/>
    <mergeCell ref="C2:L2"/>
    <mergeCell ref="C3:L3"/>
    <mergeCell ref="C7:D9"/>
    <mergeCell ref="E7:K7"/>
    <mergeCell ref="L7:L8"/>
  </mergeCells>
  <printOptions horizontalCentered="1"/>
  <pageMargins left="0.70866141732283472" right="0.70866141732283472" top="0.43307086614173229" bottom="0.74803149606299213" header="0.51181102362204722" footer="0.51181102362204722"/>
  <pageSetup scale="67" firstPageNumber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2017-07-31T23:34:00Z</cp:lastPrinted>
  <dcterms:created xsi:type="dcterms:W3CDTF">2017-07-31T23:31:15Z</dcterms:created>
  <dcterms:modified xsi:type="dcterms:W3CDTF">2017-07-31T23:34:04Z</dcterms:modified>
</cp:coreProperties>
</file>