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COG" sheetId="1" r:id="rId1"/>
  </sheets>
  <definedNames>
    <definedName name="_xlnm.Print_Area" localSheetId="0">COG!$C$1:$L$50</definedName>
  </definedNames>
  <calcPr calcId="145621"/>
</workbook>
</file>

<file path=xl/calcChain.xml><?xml version="1.0" encoding="utf-8"?>
<calcChain xmlns="http://schemas.openxmlformats.org/spreadsheetml/2006/main">
  <c r="G41" i="1" l="1"/>
  <c r="L41" i="1" s="1"/>
  <c r="G40" i="1"/>
  <c r="L40" i="1" s="1"/>
  <c r="G39" i="1"/>
  <c r="L39" i="1" s="1"/>
  <c r="E37" i="1"/>
  <c r="K37" i="1"/>
  <c r="J37" i="1"/>
  <c r="I37" i="1"/>
  <c r="H37" i="1"/>
  <c r="F37" i="1"/>
  <c r="I35" i="1"/>
  <c r="G36" i="1"/>
  <c r="K35" i="1"/>
  <c r="J35" i="1"/>
  <c r="H35" i="1"/>
  <c r="F35" i="1"/>
  <c r="E35" i="1"/>
  <c r="G34" i="1"/>
  <c r="L34" i="1" s="1"/>
  <c r="G33" i="1"/>
  <c r="L33" i="1" s="1"/>
  <c r="G32" i="1"/>
  <c r="L32" i="1" s="1"/>
  <c r="G31" i="1"/>
  <c r="L31" i="1" s="1"/>
  <c r="G30" i="1"/>
  <c r="L30" i="1" s="1"/>
  <c r="G29" i="1"/>
  <c r="L29" i="1" s="1"/>
  <c r="G28" i="1"/>
  <c r="L28" i="1" s="1"/>
  <c r="G27" i="1"/>
  <c r="L27" i="1" s="1"/>
  <c r="G26" i="1"/>
  <c r="K25" i="1"/>
  <c r="J25" i="1"/>
  <c r="I25" i="1"/>
  <c r="H25" i="1"/>
  <c r="F25" i="1"/>
  <c r="E25" i="1"/>
  <c r="G24" i="1"/>
  <c r="L24" i="1" s="1"/>
  <c r="G23" i="1"/>
  <c r="L23" i="1" s="1"/>
  <c r="G22" i="1"/>
  <c r="L22" i="1" s="1"/>
  <c r="G21" i="1"/>
  <c r="L21" i="1" s="1"/>
  <c r="G20" i="1"/>
  <c r="L20" i="1" s="1"/>
  <c r="G19" i="1"/>
  <c r="L19" i="1" s="1"/>
  <c r="I17" i="1"/>
  <c r="G18" i="1"/>
  <c r="L18" i="1" s="1"/>
  <c r="K17" i="1"/>
  <c r="J17" i="1"/>
  <c r="H17" i="1"/>
  <c r="F17" i="1"/>
  <c r="E17" i="1"/>
  <c r="G16" i="1"/>
  <c r="L16" i="1" s="1"/>
  <c r="G15" i="1"/>
  <c r="L15" i="1" s="1"/>
  <c r="G14" i="1"/>
  <c r="L14" i="1" s="1"/>
  <c r="G13" i="1"/>
  <c r="L13" i="1" s="1"/>
  <c r="G12" i="1"/>
  <c r="L12" i="1" s="1"/>
  <c r="G11" i="1"/>
  <c r="L11" i="1" s="1"/>
  <c r="K10" i="1"/>
  <c r="J10" i="1"/>
  <c r="I10" i="1"/>
  <c r="H10" i="1"/>
  <c r="F10" i="1"/>
  <c r="E10" i="1"/>
  <c r="F43" i="1" l="1"/>
  <c r="K43" i="1"/>
  <c r="H43" i="1"/>
  <c r="J43" i="1"/>
  <c r="G37" i="1"/>
  <c r="L37" i="1" s="1"/>
  <c r="G17" i="1"/>
  <c r="L17" i="1" s="1"/>
  <c r="G10" i="1"/>
  <c r="L10" i="1" s="1"/>
  <c r="L36" i="1"/>
  <c r="G35" i="1"/>
  <c r="L35" i="1" s="1"/>
  <c r="I43" i="1"/>
  <c r="L26" i="1"/>
  <c r="G25" i="1"/>
  <c r="L25" i="1" s="1"/>
  <c r="G38" i="1"/>
  <c r="L38" i="1" s="1"/>
  <c r="E43" i="1"/>
  <c r="G43" i="1" l="1"/>
  <c r="L43" i="1"/>
</calcChain>
</file>

<file path=xl/comments1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<sst xmlns="http://schemas.openxmlformats.org/spreadsheetml/2006/main" count="53" uniqueCount="53">
  <si>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</si>
  <si>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POR OBJETO DEL GASTO (CAPÍTULO Y CONCEPTO)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</si>
  <si>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</si>
  <si>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</si>
  <si>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</si>
  <si>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</si>
  <si>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</si>
  <si>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</si>
  <si>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</si>
  <si>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</si>
  <si>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</si>
  <si>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</si>
  <si>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</si>
  <si>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</si>
  <si>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</si>
  <si>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</si>
  <si>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</si>
  <si>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</si>
  <si>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</si>
  <si>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Epeciales</t>
  </si>
  <si>
    <t>Seguridad Social</t>
  </si>
  <si>
    <t>Otras Prestaciones Sociales y Económicas</t>
  </si>
  <si>
    <t>Pagos de Estímulos a Servidores Públicos</t>
  </si>
  <si>
    <t>Materiales y Suministros</t>
  </si>
  <si>
    <t>Materiales de Administración, Emisión de Documentos</t>
  </si>
  <si>
    <t>Alimentos y Utensilios</t>
  </si>
  <si>
    <t>Materiales y Artículos de Construcción y Reparación</t>
  </si>
  <si>
    <t>Productos Químicos, Farmaceúticos y de Laboratorio</t>
  </si>
  <si>
    <t>Combustibles, Lubricantes y Aditivos</t>
  </si>
  <si>
    <t>Vestuarios, Blancos y Prendas de protección y Artículos</t>
  </si>
  <si>
    <t>Herramientas, Refacciones y Accesorios menores</t>
  </si>
  <si>
    <t>Servicios Generales</t>
  </si>
  <si>
    <t>Servicios Básicos</t>
  </si>
  <si>
    <t>Servicios de Arrendamiento</t>
  </si>
  <si>
    <t>Servicios, Profesionales,  Científicos, Técnicos y</t>
  </si>
  <si>
    <t xml:space="preserve">Servicios Financieros, Bancarios y Comerciales </t>
  </si>
  <si>
    <t>Servicios Instalación, Reparación y Mantenimiento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</si>
  <si>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</si>
  <si>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</si>
  <si>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</si>
  <si>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</si>
  <si>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</si>
  <si>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</si>
  <si>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</si>
  <si>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Mobiliario y Equipo de Administración</t>
  </si>
  <si>
    <t xml:space="preserve">Mobiliario y Equipo Educacional y Recreativo </t>
  </si>
  <si>
    <t>Vehículos y Equipo de Transporte</t>
  </si>
  <si>
    <t>Maquinaria, Otros Equipos y Herramientas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</si>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</sst>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7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7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24">
    <xf numFmtId="0" fontId="0" fillId="0" borderId="0"/>
    <xf numFmtId="0" fontId="3" fillId="0" borderId="0"/>
    <xf numFmtId="164" fontId="3" fillId="0" borderId="0" applyFill="0" applyBorder="0" applyAlignment="0" applyProtection="0"/>
    <xf numFmtId="166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" fillId="0" borderId="0"/>
    <xf numFmtId="0" fontId="12" fillId="0" borderId="0"/>
    <xf numFmtId="0" fontId="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8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8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2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3" fillId="0" borderId="0"/>
    <xf numFmtId="0" fontId="1" fillId="0" borderId="0"/>
    <xf numFmtId="0" fontId="12" fillId="0" borderId="0"/>
    <xf numFmtId="0" fontId="3" fillId="0" borderId="0"/>
    <xf numFmtId="0" fontId="1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4" applyNumberFormat="0" applyProtection="0">
      <alignment horizontal="left" vertical="center" indent="1"/>
    </xf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</cellStyleXfs>
  <cellXfs count="59">
    <xf numFmtId="0" fontId="0" fillId="0" borderId="0" xfId="0"/>
    <xf numFmtId="0" fontId="4" fillId="11" borderId="0" xfId="1" applyFont="1" applyFill="1"/>
    <xf numFmtId="0" fontId="5" fillId="11" borderId="0" xfId="1" applyFont="1" applyFill="1"/>
    <xf numFmtId="0" fontId="6" fillId="12" borderId="0" xfId="1" applyFont="1" applyFill="1" applyBorder="1" applyAlignment="1">
      <alignment horizontal="center"/>
    </xf>
    <xf numFmtId="0" fontId="4" fillId="0" borderId="0" xfId="1" applyFont="1"/>
    <xf numFmtId="0" fontId="6" fillId="11" borderId="0" xfId="1" applyFont="1" applyFill="1" applyBorder="1" applyAlignment="1">
      <alignment horizontal="right"/>
    </xf>
    <xf numFmtId="0" fontId="6" fillId="11" borderId="2" xfId="1" applyNumberFormat="1" applyFont="1" applyFill="1" applyBorder="1" applyAlignment="1" applyProtection="1">
      <protection locked="0"/>
    </xf>
    <xf numFmtId="0" fontId="6" fillId="11" borderId="2" xfId="1" applyFont="1" applyFill="1" applyBorder="1" applyAlignment="1"/>
    <xf numFmtId="0" fontId="4" fillId="11" borderId="2" xfId="1" applyFont="1" applyFill="1" applyBorder="1"/>
    <xf numFmtId="0" fontId="6" fillId="12" borderId="3" xfId="1" applyFont="1" applyFill="1" applyBorder="1" applyAlignment="1">
      <alignment horizontal="center" vertical="center"/>
    </xf>
    <xf numFmtId="0" fontId="6" fillId="12" borderId="3" xfId="1" applyFont="1" applyFill="1" applyBorder="1" applyAlignment="1">
      <alignment horizontal="center" vertical="center" wrapText="1"/>
    </xf>
    <xf numFmtId="0" fontId="7" fillId="0" borderId="0" xfId="0" applyFont="1"/>
    <xf numFmtId="0" fontId="8" fillId="11" borderId="4" xfId="1" applyFont="1" applyFill="1" applyBorder="1" applyAlignment="1">
      <alignment horizontal="left" vertical="center" wrapText="1"/>
    </xf>
    <xf numFmtId="164" fontId="8" fillId="11" borderId="5" xfId="2" applyFont="1" applyFill="1" applyBorder="1" applyAlignment="1" applyProtection="1">
      <alignment horizontal="right" vertical="center" wrapText="1"/>
    </xf>
    <xf numFmtId="164" fontId="8" fillId="11" borderId="6" xfId="2" applyFont="1" applyFill="1" applyBorder="1" applyAlignment="1" applyProtection="1">
      <alignment horizontal="right" vertical="center" wrapText="1"/>
    </xf>
    <xf numFmtId="164" fontId="8" fillId="11" borderId="7" xfId="2" applyFont="1" applyFill="1" applyBorder="1" applyAlignment="1" applyProtection="1">
      <alignment horizontal="right" vertical="center" wrapText="1"/>
    </xf>
    <xf numFmtId="0" fontId="3" fillId="0" borderId="0" xfId="1" applyFont="1"/>
    <xf numFmtId="0" fontId="4" fillId="11" borderId="0" xfId="1" applyFont="1" applyFill="1" applyBorder="1" applyAlignment="1">
      <alignment vertical="center" wrapText="1"/>
    </xf>
    <xf numFmtId="4" fontId="3" fillId="0" borderId="8" xfId="1" applyNumberFormat="1" applyBorder="1"/>
    <xf numFmtId="4" fontId="3" fillId="0" borderId="9" xfId="1" applyNumberFormat="1" applyBorder="1"/>
    <xf numFmtId="4" fontId="3" fillId="0" borderId="4" xfId="1" applyNumberFormat="1" applyBorder="1"/>
    <xf numFmtId="0" fontId="3" fillId="0" borderId="0" xfId="1"/>
    <xf numFmtId="164" fontId="8" fillId="11" borderId="8" xfId="2" applyFont="1" applyFill="1" applyBorder="1" applyAlignment="1" applyProtection="1">
      <alignment horizontal="right" vertical="center" wrapText="1"/>
    </xf>
    <xf numFmtId="164" fontId="8" fillId="11" borderId="9" xfId="2" applyFont="1" applyFill="1" applyBorder="1" applyAlignment="1" applyProtection="1">
      <alignment horizontal="right" vertical="center" wrapText="1"/>
    </xf>
    <xf numFmtId="164" fontId="8" fillId="11" borderId="4" xfId="2" applyFont="1" applyFill="1" applyBorder="1" applyAlignment="1" applyProtection="1">
      <alignment horizontal="right" vertical="center" wrapText="1"/>
    </xf>
    <xf numFmtId="164" fontId="4" fillId="11" borderId="10" xfId="2" applyFont="1" applyFill="1" applyBorder="1" applyAlignment="1" applyProtection="1">
      <alignment horizontal="right" vertical="center" wrapText="1"/>
    </xf>
    <xf numFmtId="0" fontId="3" fillId="0" borderId="11" xfId="1" applyBorder="1"/>
    <xf numFmtId="164" fontId="4" fillId="11" borderId="12" xfId="2" applyFont="1" applyFill="1" applyBorder="1" applyAlignment="1" applyProtection="1">
      <alignment horizontal="right" vertical="center" wrapText="1"/>
    </xf>
    <xf numFmtId="164" fontId="4" fillId="11" borderId="11" xfId="2" applyFont="1" applyFill="1" applyBorder="1" applyAlignment="1" applyProtection="1">
      <alignment horizontal="right" vertical="center" wrapText="1"/>
    </xf>
    <xf numFmtId="0" fontId="8" fillId="11" borderId="0" xfId="1" applyFont="1" applyFill="1"/>
    <xf numFmtId="0" fontId="8" fillId="0" borderId="0" xfId="1" applyFont="1"/>
    <xf numFmtId="0" fontId="10" fillId="11" borderId="0" xfId="1" applyFont="1" applyFill="1"/>
    <xf numFmtId="0" fontId="11" fillId="0" borderId="0" xfId="1" applyFont="1" applyAlignment="1">
      <alignment horizontal="center"/>
    </xf>
    <xf numFmtId="0" fontId="4" fillId="0" borderId="2" xfId="1" applyFont="1" applyBorder="1"/>
    <xf numFmtId="0" fontId="4" fillId="11" borderId="13" xfId="1" applyFont="1" applyFill="1" applyBorder="1" applyAlignment="1" applyProtection="1">
      <alignment horizontal="center"/>
      <protection locked="0"/>
    </xf>
    <xf numFmtId="0" fontId="4" fillId="0" borderId="13" xfId="1" applyFont="1" applyBorder="1" applyAlignment="1">
      <alignment horizontal="center"/>
    </xf>
    <xf numFmtId="0" fontId="12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165" fontId="8" fillId="11" borderId="8" xfId="2" applyNumberFormat="1" applyFont="1" applyFill="1" applyBorder="1" applyAlignment="1" applyProtection="1">
      <alignment horizontal="right" vertical="center" wrapText="1"/>
    </xf>
    <xf numFmtId="0" fontId="6" fillId="12" borderId="16" xfId="1" applyFont="1" applyFill="1" applyBorder="1" applyAlignment="1">
      <alignment horizontal="center" vertical="center"/>
    </xf>
    <xf numFmtId="0" fontId="6" fillId="12" borderId="17" xfId="1" applyFont="1" applyFill="1" applyBorder="1" applyAlignment="1">
      <alignment horizontal="center" vertical="center"/>
    </xf>
    <xf numFmtId="0" fontId="6" fillId="12" borderId="17" xfId="1" applyFont="1" applyFill="1" applyBorder="1" applyAlignment="1">
      <alignment horizontal="center" vertical="center" wrapText="1"/>
    </xf>
    <xf numFmtId="0" fontId="6" fillId="12" borderId="18" xfId="1" applyFont="1" applyFill="1" applyBorder="1" applyAlignment="1">
      <alignment horizontal="center" vertical="center" wrapText="1"/>
    </xf>
    <xf numFmtId="0" fontId="6" fillId="12" borderId="19" xfId="1" applyFont="1" applyFill="1" applyBorder="1" applyAlignment="1">
      <alignment horizontal="center" vertical="center"/>
    </xf>
    <xf numFmtId="0" fontId="6" fillId="12" borderId="20" xfId="1" applyFont="1" applyFill="1" applyBorder="1" applyAlignment="1">
      <alignment horizontal="center" vertical="center" wrapText="1"/>
    </xf>
    <xf numFmtId="0" fontId="6" fillId="12" borderId="20" xfId="1" applyFont="1" applyFill="1" applyBorder="1" applyAlignment="1">
      <alignment horizontal="center" vertical="center" wrapText="1"/>
    </xf>
    <xf numFmtId="0" fontId="8" fillId="11" borderId="8" xfId="1" applyFont="1" applyFill="1" applyBorder="1" applyAlignment="1">
      <alignment horizontal="left" vertical="center" wrapText="1"/>
    </xf>
    <xf numFmtId="164" fontId="8" fillId="11" borderId="21" xfId="2" applyFont="1" applyFill="1" applyBorder="1" applyAlignment="1" applyProtection="1">
      <alignment horizontal="right" vertical="center" wrapText="1"/>
    </xf>
    <xf numFmtId="0" fontId="8" fillId="11" borderId="8" xfId="1" applyFont="1" applyFill="1" applyBorder="1" applyAlignment="1">
      <alignment horizontal="left" vertical="center" wrapText="1"/>
    </xf>
    <xf numFmtId="4" fontId="9" fillId="0" borderId="21" xfId="1" applyNumberFormat="1" applyFont="1" applyBorder="1"/>
    <xf numFmtId="0" fontId="4" fillId="11" borderId="8" xfId="1" applyFont="1" applyFill="1" applyBorder="1" applyAlignment="1">
      <alignment horizontal="center" vertical="center" wrapText="1"/>
    </xf>
    <xf numFmtId="164" fontId="4" fillId="11" borderId="21" xfId="2" applyFont="1" applyFill="1" applyBorder="1" applyAlignment="1" applyProtection="1">
      <alignment horizontal="right" vertical="center" wrapText="1"/>
    </xf>
    <xf numFmtId="165" fontId="4" fillId="11" borderId="21" xfId="2" applyNumberFormat="1" applyFont="1" applyFill="1" applyBorder="1" applyAlignment="1" applyProtection="1">
      <alignment horizontal="right" vertical="center" wrapText="1"/>
    </xf>
    <xf numFmtId="164" fontId="8" fillId="11" borderId="22" xfId="2" applyFont="1" applyFill="1" applyBorder="1" applyAlignment="1" applyProtection="1">
      <alignment horizontal="right" vertical="center" wrapText="1"/>
    </xf>
    <xf numFmtId="0" fontId="8" fillId="11" borderId="23" xfId="1" applyFont="1" applyFill="1" applyBorder="1" applyAlignment="1">
      <alignment horizontal="justify" vertical="center" wrapText="1"/>
    </xf>
    <xf numFmtId="0" fontId="8" fillId="11" borderId="24" xfId="1" applyFont="1" applyFill="1" applyBorder="1" applyAlignment="1">
      <alignment horizontal="justify" vertical="center" wrapText="1"/>
    </xf>
    <xf numFmtId="164" fontId="8" fillId="11" borderId="25" xfId="2" applyFont="1" applyFill="1" applyBorder="1" applyAlignment="1" applyProtection="1">
      <alignment vertical="center" wrapText="1"/>
    </xf>
    <xf numFmtId="164" fontId="8" fillId="11" borderId="26" xfId="2" applyFont="1" applyFill="1" applyBorder="1" applyAlignment="1" applyProtection="1">
      <alignment vertical="center" wrapText="1"/>
    </xf>
    <xf numFmtId="164" fontId="8" fillId="11" borderId="27" xfId="2" applyFont="1" applyFill="1" applyBorder="1" applyAlignment="1" applyProtection="1">
      <alignment vertical="center" wrapText="1"/>
    </xf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P50"/>
  <sheetViews>
    <sheetView showGridLines="0" tabSelected="1" workbookViewId="0"/>
  </sheetViews>
  <sheetFormatPr baseColWidth="10" defaultRowHeight="12.75" x14ac:dyDescent="0.2"/>
  <cols>
    <col min="1" max="1" width="3.85546875" style="2" customWidth="1"/>
    <col min="2" max="2" width="2.42578125" style="1" customWidth="1"/>
    <col min="3" max="3" width="3" style="4" customWidth="1"/>
    <col min="4" max="4" width="50.28515625" style="4" customWidth="1"/>
    <col min="5" max="5" width="15" style="4" customWidth="1"/>
    <col min="6" max="6" width="14.7109375" style="4" customWidth="1"/>
    <col min="7" max="7" width="15.5703125" style="4" customWidth="1"/>
    <col min="8" max="8" width="14.7109375" style="4" customWidth="1"/>
    <col min="9" max="9" width="15.85546875" style="4" customWidth="1"/>
    <col min="10" max="10" width="14.7109375" style="4" customWidth="1"/>
    <col min="11" max="11" width="15.28515625" style="4" customWidth="1"/>
    <col min="12" max="12" width="14.42578125" style="4" customWidth="1"/>
    <col min="13" max="13" width="3.7109375" style="1" customWidth="1"/>
    <col min="14" max="16384" width="11.42578125" style="4"/>
  </cols>
  <sheetData>
    <row r="1" spans="1:16" ht="14.25" customHeight="1" x14ac:dyDescent="0.2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6" ht="14.25" customHeight="1" x14ac:dyDescent="0.2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</row>
    <row r="3" spans="1:16" ht="14.25" customHeight="1" x14ac:dyDescent="0.2">
      <c r="C3" s="3" t="s">
        <v>52</v>
      </c>
      <c r="D3" s="3"/>
      <c r="E3" s="3"/>
      <c r="F3" s="3"/>
      <c r="G3" s="3"/>
      <c r="H3" s="3"/>
      <c r="I3" s="3"/>
      <c r="J3" s="3"/>
      <c r="K3" s="3"/>
      <c r="L3" s="3"/>
    </row>
    <row r="4" spans="1:16" s="1" customFormat="1" ht="6.75" customHeight="1" x14ac:dyDescent="0.2">
      <c r="A4" s="2"/>
    </row>
    <row r="5" spans="1:16" s="1" customFormat="1" ht="18" customHeight="1" x14ac:dyDescent="0.2">
      <c r="A5" s="2"/>
      <c r="D5" s="5" t="s">
        <v>2</v>
      </c>
      <c r="E5" s="6" t="s">
        <v>3</v>
      </c>
      <c r="F5" s="7"/>
      <c r="G5" s="6"/>
      <c r="H5" s="6"/>
      <c r="I5" s="8"/>
      <c r="J5" s="8"/>
      <c r="K5" s="8"/>
    </row>
    <row r="6" spans="1:16" s="1" customFormat="1" ht="6.75" customHeight="1" x14ac:dyDescent="0.2">
      <c r="A6" s="2"/>
    </row>
    <row r="7" spans="1:16" ht="12.75" customHeight="1" x14ac:dyDescent="0.2">
      <c r="C7" s="39" t="s">
        <v>4</v>
      </c>
      <c r="D7" s="40"/>
      <c r="E7" s="41" t="s">
        <v>5</v>
      </c>
      <c r="F7" s="41"/>
      <c r="G7" s="41"/>
      <c r="H7" s="41"/>
      <c r="I7" s="41"/>
      <c r="J7" s="41"/>
      <c r="K7" s="41"/>
      <c r="L7" s="42" t="s">
        <v>6</v>
      </c>
    </row>
    <row r="8" spans="1:16" ht="25.5" x14ac:dyDescent="0.2">
      <c r="C8" s="43"/>
      <c r="D8" s="9"/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44"/>
    </row>
    <row r="9" spans="1:16" ht="11.25" customHeight="1" x14ac:dyDescent="0.2">
      <c r="C9" s="43"/>
      <c r="D9" s="9"/>
      <c r="E9" s="10">
        <v>1</v>
      </c>
      <c r="F9" s="10">
        <v>2</v>
      </c>
      <c r="G9" s="10" t="s">
        <v>14</v>
      </c>
      <c r="H9" s="10">
        <v>4</v>
      </c>
      <c r="I9" s="10">
        <v>5</v>
      </c>
      <c r="J9" s="10">
        <v>6</v>
      </c>
      <c r="K9" s="10">
        <v>7</v>
      </c>
      <c r="L9" s="45" t="s">
        <v>15</v>
      </c>
    </row>
    <row r="10" spans="1:16" ht="12.75" customHeight="1" x14ac:dyDescent="0.2">
      <c r="A10" s="11"/>
      <c r="C10" s="46" t="s">
        <v>16</v>
      </c>
      <c r="D10" s="12"/>
      <c r="E10" s="13">
        <f>SUM(E11:E16)</f>
        <v>44993437</v>
      </c>
      <c r="F10" s="14">
        <f>SUM(F11:F16)</f>
        <v>-3411578</v>
      </c>
      <c r="G10" s="15">
        <f t="shared" ref="G10:G24" si="0">+E10+F10</f>
        <v>41581859</v>
      </c>
      <c r="H10" s="13">
        <f>SUM(H11:H16)</f>
        <v>18413230.649999999</v>
      </c>
      <c r="I10" s="13">
        <f>SUM(I11:I16)</f>
        <v>18010187.130000003</v>
      </c>
      <c r="J10" s="13">
        <f>SUM(J11:J16)</f>
        <v>18010187.130000003</v>
      </c>
      <c r="K10" s="14">
        <f>SUM(K11:K16)</f>
        <v>18010187.130000003</v>
      </c>
      <c r="L10" s="47">
        <f>+G10-I10</f>
        <v>23571671.869999997</v>
      </c>
    </row>
    <row r="11" spans="1:16" ht="15" x14ac:dyDescent="0.25">
      <c r="A11" s="11"/>
      <c r="B11" s="16"/>
      <c r="C11" s="48"/>
      <c r="D11" s="17" t="s">
        <v>17</v>
      </c>
      <c r="E11" s="18">
        <v>10044252</v>
      </c>
      <c r="F11" s="19">
        <v>279886.06</v>
      </c>
      <c r="G11" s="20">
        <f t="shared" si="0"/>
        <v>10324138.060000001</v>
      </c>
      <c r="H11" s="18">
        <v>5161699.4000000004</v>
      </c>
      <c r="I11" s="18">
        <v>5040889.4400000004</v>
      </c>
      <c r="J11" s="18">
        <v>5040889.4400000004</v>
      </c>
      <c r="K11" s="19">
        <v>5040889.4400000004</v>
      </c>
      <c r="L11" s="49">
        <f t="shared" ref="L11:L16" si="1">G11-I11</f>
        <v>5283248.62</v>
      </c>
      <c r="M11" s="21"/>
      <c r="N11" s="21"/>
      <c r="O11" s="21"/>
      <c r="P11" s="21"/>
    </row>
    <row r="12" spans="1:16" ht="15" x14ac:dyDescent="0.25">
      <c r="A12" s="11"/>
      <c r="B12" s="16"/>
      <c r="C12" s="50"/>
      <c r="D12" s="17" t="s">
        <v>18</v>
      </c>
      <c r="E12" s="18">
        <v>8758820</v>
      </c>
      <c r="F12" s="19">
        <v>-5925193.1799999997</v>
      </c>
      <c r="G12" s="20">
        <f t="shared" si="0"/>
        <v>2833626.8200000003</v>
      </c>
      <c r="H12" s="18">
        <v>687406.42</v>
      </c>
      <c r="I12" s="18">
        <v>683806.39</v>
      </c>
      <c r="J12" s="18">
        <v>683806.39</v>
      </c>
      <c r="K12" s="19">
        <v>683806.39</v>
      </c>
      <c r="L12" s="49">
        <f t="shared" si="1"/>
        <v>2149820.4300000002</v>
      </c>
      <c r="M12" s="21"/>
      <c r="N12" s="21"/>
      <c r="O12" s="21"/>
      <c r="P12" s="21"/>
    </row>
    <row r="13" spans="1:16" ht="15" x14ac:dyDescent="0.25">
      <c r="A13" s="11"/>
      <c r="B13" s="16"/>
      <c r="C13" s="50"/>
      <c r="D13" s="17" t="s">
        <v>19</v>
      </c>
      <c r="E13" s="18">
        <v>12252401</v>
      </c>
      <c r="F13" s="19">
        <v>564252.25</v>
      </c>
      <c r="G13" s="20">
        <f t="shared" si="0"/>
        <v>12816653.25</v>
      </c>
      <c r="H13" s="18">
        <v>4629734.45</v>
      </c>
      <c r="I13" s="18">
        <v>4507792.0999999996</v>
      </c>
      <c r="J13" s="18">
        <v>4507792.0999999996</v>
      </c>
      <c r="K13" s="19">
        <v>4507792.0999999996</v>
      </c>
      <c r="L13" s="49">
        <f t="shared" si="1"/>
        <v>8308861.1500000004</v>
      </c>
      <c r="M13" s="21"/>
      <c r="N13" s="21"/>
      <c r="O13" s="21"/>
      <c r="P13" s="21"/>
    </row>
    <row r="14" spans="1:16" ht="15" x14ac:dyDescent="0.25">
      <c r="A14" s="11"/>
      <c r="B14" s="16"/>
      <c r="C14" s="50"/>
      <c r="D14" s="17" t="s">
        <v>20</v>
      </c>
      <c r="E14" s="18">
        <v>3268589</v>
      </c>
      <c r="F14" s="19">
        <v>218490.5</v>
      </c>
      <c r="G14" s="20">
        <f t="shared" si="0"/>
        <v>3487079.5</v>
      </c>
      <c r="H14" s="18">
        <v>1698951.44</v>
      </c>
      <c r="I14" s="18">
        <v>1662263.12</v>
      </c>
      <c r="J14" s="18">
        <v>1662263.12</v>
      </c>
      <c r="K14" s="19">
        <v>1662263.12</v>
      </c>
      <c r="L14" s="49">
        <f t="shared" si="1"/>
        <v>1824816.38</v>
      </c>
      <c r="M14" s="21"/>
      <c r="N14" s="21"/>
      <c r="O14" s="21"/>
      <c r="P14" s="21"/>
    </row>
    <row r="15" spans="1:16" ht="15" x14ac:dyDescent="0.25">
      <c r="A15" s="11"/>
      <c r="B15" s="16"/>
      <c r="C15" s="50"/>
      <c r="D15" s="17" t="s">
        <v>21</v>
      </c>
      <c r="E15" s="18">
        <v>10572151</v>
      </c>
      <c r="F15" s="19">
        <v>1448631.37</v>
      </c>
      <c r="G15" s="20">
        <f t="shared" si="0"/>
        <v>12020782.370000001</v>
      </c>
      <c r="H15" s="18">
        <v>6179343.54</v>
      </c>
      <c r="I15" s="18">
        <v>6062979.46</v>
      </c>
      <c r="J15" s="18">
        <v>6062979.46</v>
      </c>
      <c r="K15" s="19">
        <v>6062979.46</v>
      </c>
      <c r="L15" s="49">
        <f t="shared" si="1"/>
        <v>5957802.9100000011</v>
      </c>
      <c r="M15" s="21"/>
      <c r="N15" s="21"/>
      <c r="O15" s="21"/>
      <c r="P15" s="21"/>
    </row>
    <row r="16" spans="1:16" ht="15" x14ac:dyDescent="0.25">
      <c r="A16" s="11"/>
      <c r="B16" s="16"/>
      <c r="C16" s="50"/>
      <c r="D16" s="17" t="s">
        <v>22</v>
      </c>
      <c r="E16" s="18">
        <v>97224</v>
      </c>
      <c r="F16" s="19">
        <v>2355</v>
      </c>
      <c r="G16" s="20">
        <f t="shared" si="0"/>
        <v>99579</v>
      </c>
      <c r="H16" s="18">
        <v>56095.4</v>
      </c>
      <c r="I16" s="18">
        <v>52456.62</v>
      </c>
      <c r="J16" s="18">
        <v>52456.62</v>
      </c>
      <c r="K16" s="19">
        <v>52456.62</v>
      </c>
      <c r="L16" s="49">
        <f t="shared" si="1"/>
        <v>47122.38</v>
      </c>
      <c r="M16" s="21"/>
      <c r="N16" s="21"/>
      <c r="O16" s="21"/>
      <c r="P16" s="21"/>
    </row>
    <row r="17" spans="1:16" ht="12.75" customHeight="1" x14ac:dyDescent="0.2">
      <c r="A17" s="11"/>
      <c r="C17" s="46" t="s">
        <v>23</v>
      </c>
      <c r="D17" s="12"/>
      <c r="E17" s="22">
        <f>SUM(E18:E24)</f>
        <v>2233722.16</v>
      </c>
      <c r="F17" s="23">
        <f>SUM(F18:F24)</f>
        <v>329593.65999999997</v>
      </c>
      <c r="G17" s="24">
        <f t="shared" si="0"/>
        <v>2563315.8200000003</v>
      </c>
      <c r="H17" s="22">
        <f>SUM(H18:H24)</f>
        <v>1261329.23</v>
      </c>
      <c r="I17" s="22">
        <f>SUM(I18:I24)</f>
        <v>1261329.23</v>
      </c>
      <c r="J17" s="22">
        <f>SUM(J18:J24)</f>
        <v>1261329.23</v>
      </c>
      <c r="K17" s="23">
        <f>SUM(K18:K24)</f>
        <v>1251811.6499999999</v>
      </c>
      <c r="L17" s="47">
        <f>+G17-I17</f>
        <v>1301986.5900000003</v>
      </c>
    </row>
    <row r="18" spans="1:16" ht="15" x14ac:dyDescent="0.25">
      <c r="A18" s="11"/>
      <c r="B18" s="16"/>
      <c r="C18" s="50"/>
      <c r="D18" s="17" t="s">
        <v>24</v>
      </c>
      <c r="E18" s="18">
        <v>386500</v>
      </c>
      <c r="F18" s="19">
        <v>14736.6</v>
      </c>
      <c r="G18" s="20">
        <f t="shared" si="0"/>
        <v>401236.6</v>
      </c>
      <c r="H18" s="18">
        <v>197565.82</v>
      </c>
      <c r="I18" s="18">
        <v>197565.82</v>
      </c>
      <c r="J18" s="18">
        <v>197565.82</v>
      </c>
      <c r="K18" s="19">
        <v>193873.32</v>
      </c>
      <c r="L18" s="49">
        <f t="shared" ref="L18:L24" si="2">G18-I18</f>
        <v>203670.77999999997</v>
      </c>
      <c r="M18" s="21"/>
      <c r="N18" s="16"/>
      <c r="O18" s="16"/>
      <c r="P18" s="16"/>
    </row>
    <row r="19" spans="1:16" ht="15" x14ac:dyDescent="0.25">
      <c r="A19" s="11"/>
      <c r="B19" s="16"/>
      <c r="C19" s="50"/>
      <c r="D19" s="17" t="s">
        <v>25</v>
      </c>
      <c r="E19" s="18">
        <v>156000</v>
      </c>
      <c r="F19" s="19">
        <v>61219.24</v>
      </c>
      <c r="G19" s="20">
        <f t="shared" si="0"/>
        <v>217219.24</v>
      </c>
      <c r="H19" s="18">
        <v>156543.04000000001</v>
      </c>
      <c r="I19" s="18">
        <v>156543.04000000001</v>
      </c>
      <c r="J19" s="18">
        <v>156543.04000000001</v>
      </c>
      <c r="K19" s="19">
        <v>154573.6</v>
      </c>
      <c r="L19" s="49">
        <f t="shared" si="2"/>
        <v>60676.199999999983</v>
      </c>
      <c r="M19" s="21"/>
      <c r="N19" s="16"/>
      <c r="O19" s="16"/>
      <c r="P19" s="16"/>
    </row>
    <row r="20" spans="1:16" ht="15" x14ac:dyDescent="0.25">
      <c r="A20" s="11"/>
      <c r="B20" s="16"/>
      <c r="C20" s="50"/>
      <c r="D20" s="17" t="s">
        <v>26</v>
      </c>
      <c r="E20" s="18">
        <v>265000</v>
      </c>
      <c r="F20" s="19">
        <v>219374.02</v>
      </c>
      <c r="G20" s="20">
        <f t="shared" si="0"/>
        <v>484374.02</v>
      </c>
      <c r="H20" s="18">
        <v>412940.04</v>
      </c>
      <c r="I20" s="18">
        <v>412940.04</v>
      </c>
      <c r="J20" s="18">
        <v>412940.04</v>
      </c>
      <c r="K20" s="19">
        <v>410527.74</v>
      </c>
      <c r="L20" s="49">
        <f t="shared" si="2"/>
        <v>71433.98000000004</v>
      </c>
      <c r="M20" s="21"/>
      <c r="N20" s="16"/>
      <c r="O20" s="16"/>
      <c r="P20" s="16"/>
    </row>
    <row r="21" spans="1:16" ht="15" x14ac:dyDescent="0.25">
      <c r="A21" s="11"/>
      <c r="B21" s="16"/>
      <c r="C21" s="50"/>
      <c r="D21" s="17" t="s">
        <v>27</v>
      </c>
      <c r="E21" s="18">
        <v>4000</v>
      </c>
      <c r="F21" s="19">
        <v>0</v>
      </c>
      <c r="G21" s="20">
        <f t="shared" si="0"/>
        <v>4000</v>
      </c>
      <c r="H21" s="18">
        <v>747.9</v>
      </c>
      <c r="I21" s="18">
        <v>747.9</v>
      </c>
      <c r="J21" s="18">
        <v>747.9</v>
      </c>
      <c r="K21" s="19">
        <v>747.9</v>
      </c>
      <c r="L21" s="49">
        <f t="shared" si="2"/>
        <v>3252.1</v>
      </c>
      <c r="M21" s="21"/>
      <c r="N21" s="16"/>
      <c r="O21" s="16"/>
      <c r="P21" s="16"/>
    </row>
    <row r="22" spans="1:16" ht="15" x14ac:dyDescent="0.25">
      <c r="A22" s="11"/>
      <c r="B22" s="16"/>
      <c r="C22" s="50"/>
      <c r="D22" s="17" t="s">
        <v>28</v>
      </c>
      <c r="E22" s="18">
        <v>926222.16</v>
      </c>
      <c r="F22" s="19">
        <v>0</v>
      </c>
      <c r="G22" s="20">
        <f t="shared" si="0"/>
        <v>926222.16</v>
      </c>
      <c r="H22" s="18">
        <v>381802.99</v>
      </c>
      <c r="I22" s="18">
        <v>381802.99</v>
      </c>
      <c r="J22" s="18">
        <v>381802.99</v>
      </c>
      <c r="K22" s="19">
        <v>381802.99</v>
      </c>
      <c r="L22" s="49">
        <f t="shared" si="2"/>
        <v>544419.17000000004</v>
      </c>
      <c r="M22" s="21"/>
      <c r="N22" s="16"/>
      <c r="O22" s="16"/>
      <c r="P22" s="16"/>
    </row>
    <row r="23" spans="1:16" ht="15" x14ac:dyDescent="0.25">
      <c r="A23" s="11"/>
      <c r="B23" s="16"/>
      <c r="C23" s="50"/>
      <c r="D23" s="17" t="s">
        <v>29</v>
      </c>
      <c r="E23" s="18">
        <v>10000</v>
      </c>
      <c r="F23" s="19">
        <v>2103.23</v>
      </c>
      <c r="G23" s="20">
        <f t="shared" si="0"/>
        <v>12103.23</v>
      </c>
      <c r="H23" s="18">
        <v>4726.3900000000003</v>
      </c>
      <c r="I23" s="18">
        <v>4726.3900000000003</v>
      </c>
      <c r="J23" s="18">
        <v>4726.3900000000003</v>
      </c>
      <c r="K23" s="19">
        <v>4726.3900000000003</v>
      </c>
      <c r="L23" s="49">
        <f t="shared" si="2"/>
        <v>7376.8399999999992</v>
      </c>
      <c r="M23" s="21"/>
      <c r="N23" s="16"/>
      <c r="O23" s="16"/>
      <c r="P23" s="16"/>
    </row>
    <row r="24" spans="1:16" ht="15" x14ac:dyDescent="0.25">
      <c r="A24" s="11"/>
      <c r="B24" s="16"/>
      <c r="C24" s="50"/>
      <c r="D24" s="17" t="s">
        <v>30</v>
      </c>
      <c r="E24" s="18">
        <v>486000</v>
      </c>
      <c r="F24" s="19">
        <v>32160.57</v>
      </c>
      <c r="G24" s="20">
        <f t="shared" si="0"/>
        <v>518160.57</v>
      </c>
      <c r="H24" s="18">
        <v>107003.05</v>
      </c>
      <c r="I24" s="18">
        <v>107003.05</v>
      </c>
      <c r="J24" s="18">
        <v>107003.05</v>
      </c>
      <c r="K24" s="19">
        <v>105559.71</v>
      </c>
      <c r="L24" s="49">
        <f t="shared" si="2"/>
        <v>411157.52</v>
      </c>
      <c r="M24" s="21"/>
      <c r="N24" s="16"/>
      <c r="O24" s="16"/>
      <c r="P24" s="16"/>
    </row>
    <row r="25" spans="1:16" ht="12.75" customHeight="1" x14ac:dyDescent="0.2">
      <c r="A25" s="11"/>
      <c r="C25" s="46" t="s">
        <v>31</v>
      </c>
      <c r="D25" s="12"/>
      <c r="E25" s="22">
        <f t="shared" ref="E25:K25" si="3">SUM(E26:E34)</f>
        <v>8822098.7899999991</v>
      </c>
      <c r="F25" s="23">
        <f t="shared" si="3"/>
        <v>6580906.6499999994</v>
      </c>
      <c r="G25" s="24">
        <f t="shared" si="3"/>
        <v>15403005.439999999</v>
      </c>
      <c r="H25" s="22">
        <f t="shared" si="3"/>
        <v>6804455.0700000012</v>
      </c>
      <c r="I25" s="22">
        <f t="shared" si="3"/>
        <v>6798821.0600000005</v>
      </c>
      <c r="J25" s="22">
        <f t="shared" si="3"/>
        <v>6798821.0600000005</v>
      </c>
      <c r="K25" s="23">
        <f t="shared" si="3"/>
        <v>6786542.4399999995</v>
      </c>
      <c r="L25" s="47">
        <f>+G25-I25</f>
        <v>8604184.379999999</v>
      </c>
    </row>
    <row r="26" spans="1:16" ht="15" x14ac:dyDescent="0.25">
      <c r="A26" s="11"/>
      <c r="B26" s="16"/>
      <c r="C26" s="50"/>
      <c r="D26" s="17" t="s">
        <v>32</v>
      </c>
      <c r="E26" s="18">
        <v>4966536.2699999996</v>
      </c>
      <c r="F26" s="19">
        <v>2210.2800000000002</v>
      </c>
      <c r="G26" s="20">
        <f t="shared" ref="G26:G34" si="4">+E26+F26</f>
        <v>4968746.55</v>
      </c>
      <c r="H26" s="18">
        <v>2411014.02</v>
      </c>
      <c r="I26" s="18">
        <v>2411014.02</v>
      </c>
      <c r="J26" s="18">
        <v>2411014.02</v>
      </c>
      <c r="K26" s="19">
        <v>2409688</v>
      </c>
      <c r="L26" s="49">
        <f t="shared" ref="L26:L34" si="5">G26-I26</f>
        <v>2557732.5299999998</v>
      </c>
      <c r="M26" s="21"/>
      <c r="N26" s="16"/>
      <c r="O26" s="16"/>
      <c r="P26" s="16"/>
    </row>
    <row r="27" spans="1:16" ht="15" x14ac:dyDescent="0.25">
      <c r="A27" s="11"/>
      <c r="B27" s="16"/>
      <c r="C27" s="50"/>
      <c r="D27" s="17" t="s">
        <v>33</v>
      </c>
      <c r="E27" s="18">
        <v>257300</v>
      </c>
      <c r="F27" s="19">
        <v>2436794.08</v>
      </c>
      <c r="G27" s="20">
        <f t="shared" si="4"/>
        <v>2694094.08</v>
      </c>
      <c r="H27" s="18">
        <v>141376.07999999999</v>
      </c>
      <c r="I27" s="18">
        <v>141376.07999999999</v>
      </c>
      <c r="J27" s="18">
        <v>141376.07999999999</v>
      </c>
      <c r="K27" s="19">
        <v>141376.07999999999</v>
      </c>
      <c r="L27" s="49">
        <f t="shared" si="5"/>
        <v>2552718</v>
      </c>
      <c r="M27" s="21"/>
      <c r="N27" s="16"/>
      <c r="O27" s="16"/>
      <c r="P27" s="16"/>
    </row>
    <row r="28" spans="1:16" ht="15" x14ac:dyDescent="0.25">
      <c r="A28" s="11"/>
      <c r="B28" s="16"/>
      <c r="C28" s="50"/>
      <c r="D28" s="17" t="s">
        <v>34</v>
      </c>
      <c r="E28" s="18">
        <v>964500</v>
      </c>
      <c r="F28" s="19">
        <v>59400</v>
      </c>
      <c r="G28" s="20">
        <f t="shared" si="4"/>
        <v>1023900</v>
      </c>
      <c r="H28" s="18">
        <v>358342.26</v>
      </c>
      <c r="I28" s="18">
        <v>358342.26</v>
      </c>
      <c r="J28" s="18">
        <v>358342.26</v>
      </c>
      <c r="K28" s="19">
        <v>358342.26</v>
      </c>
      <c r="L28" s="49">
        <f t="shared" si="5"/>
        <v>665557.74</v>
      </c>
      <c r="M28" s="21"/>
      <c r="N28" s="16"/>
      <c r="O28" s="16"/>
      <c r="P28" s="16"/>
    </row>
    <row r="29" spans="1:16" ht="15" x14ac:dyDescent="0.25">
      <c r="A29" s="11"/>
      <c r="B29" s="16"/>
      <c r="C29" s="50"/>
      <c r="D29" s="17" t="s">
        <v>35</v>
      </c>
      <c r="E29" s="18">
        <v>414342.06</v>
      </c>
      <c r="F29" s="19">
        <v>0</v>
      </c>
      <c r="G29" s="20">
        <f t="shared" si="4"/>
        <v>414342.06</v>
      </c>
      <c r="H29" s="18">
        <v>239300.02</v>
      </c>
      <c r="I29" s="18">
        <v>239300.02</v>
      </c>
      <c r="J29" s="18">
        <v>239300.02</v>
      </c>
      <c r="K29" s="19">
        <v>239300.02</v>
      </c>
      <c r="L29" s="49">
        <f t="shared" si="5"/>
        <v>175042.04</v>
      </c>
      <c r="M29" s="21"/>
      <c r="N29" s="16"/>
      <c r="O29" s="16"/>
      <c r="P29" s="16"/>
    </row>
    <row r="30" spans="1:16" ht="15" x14ac:dyDescent="0.25">
      <c r="A30" s="11"/>
      <c r="B30" s="16"/>
      <c r="C30" s="50"/>
      <c r="D30" s="17" t="s">
        <v>36</v>
      </c>
      <c r="E30" s="18">
        <v>857900</v>
      </c>
      <c r="F30" s="19">
        <v>1076025.8</v>
      </c>
      <c r="G30" s="20">
        <f t="shared" si="4"/>
        <v>1933925.8</v>
      </c>
      <c r="H30" s="18">
        <v>636471.41</v>
      </c>
      <c r="I30" s="18">
        <v>636471.41</v>
      </c>
      <c r="J30" s="18">
        <v>636471.41</v>
      </c>
      <c r="K30" s="19">
        <v>636311.41</v>
      </c>
      <c r="L30" s="49">
        <f t="shared" si="5"/>
        <v>1297454.3900000001</v>
      </c>
      <c r="M30" s="21"/>
      <c r="N30" s="16"/>
      <c r="O30" s="16"/>
      <c r="P30" s="16"/>
    </row>
    <row r="31" spans="1:16" ht="15" x14ac:dyDescent="0.25">
      <c r="A31" s="11"/>
      <c r="B31" s="16"/>
      <c r="C31" s="50"/>
      <c r="D31" s="17" t="s">
        <v>37</v>
      </c>
      <c r="E31" s="18">
        <v>50000</v>
      </c>
      <c r="F31" s="19">
        <v>2048665.69</v>
      </c>
      <c r="G31" s="20">
        <f t="shared" si="4"/>
        <v>2098665.69</v>
      </c>
      <c r="H31" s="18">
        <v>1703838.1</v>
      </c>
      <c r="I31" s="18">
        <v>1703838.1</v>
      </c>
      <c r="J31" s="18">
        <v>1703838.1</v>
      </c>
      <c r="K31" s="19">
        <v>1703838.1</v>
      </c>
      <c r="L31" s="49">
        <f t="shared" si="5"/>
        <v>394827.58999999985</v>
      </c>
      <c r="M31" s="21"/>
      <c r="N31" s="16"/>
      <c r="O31" s="16"/>
      <c r="P31" s="16"/>
    </row>
    <row r="32" spans="1:16" ht="15" x14ac:dyDescent="0.25">
      <c r="A32" s="11"/>
      <c r="B32" s="16"/>
      <c r="C32" s="50"/>
      <c r="D32" s="17" t="s">
        <v>38</v>
      </c>
      <c r="E32" s="18">
        <v>327600</v>
      </c>
      <c r="F32" s="19">
        <v>177191.11</v>
      </c>
      <c r="G32" s="20">
        <f t="shared" si="4"/>
        <v>504791.11</v>
      </c>
      <c r="H32" s="18">
        <v>358098.66</v>
      </c>
      <c r="I32" s="18">
        <v>358098.66</v>
      </c>
      <c r="J32" s="18">
        <v>358098.66</v>
      </c>
      <c r="K32" s="19">
        <v>353413.76</v>
      </c>
      <c r="L32" s="49">
        <f t="shared" si="5"/>
        <v>146692.45000000001</v>
      </c>
      <c r="M32" s="21"/>
      <c r="N32" s="16"/>
      <c r="O32" s="16"/>
      <c r="P32" s="16"/>
    </row>
    <row r="33" spans="1:16" ht="15" x14ac:dyDescent="0.25">
      <c r="A33" s="11"/>
      <c r="B33" s="16"/>
      <c r="C33" s="50"/>
      <c r="D33" s="17" t="s">
        <v>39</v>
      </c>
      <c r="E33" s="18">
        <v>134308.46</v>
      </c>
      <c r="F33" s="19">
        <v>372841.89</v>
      </c>
      <c r="G33" s="20">
        <f t="shared" si="4"/>
        <v>507150.35</v>
      </c>
      <c r="H33" s="18">
        <v>427379.20000000001</v>
      </c>
      <c r="I33" s="18">
        <v>427379.20000000001</v>
      </c>
      <c r="J33" s="18">
        <v>427379.20000000001</v>
      </c>
      <c r="K33" s="19">
        <v>421159</v>
      </c>
      <c r="L33" s="49">
        <f t="shared" si="5"/>
        <v>79771.149999999965</v>
      </c>
      <c r="M33" s="21"/>
      <c r="N33" s="16"/>
      <c r="O33" s="16"/>
      <c r="P33" s="16"/>
    </row>
    <row r="34" spans="1:16" ht="15" x14ac:dyDescent="0.25">
      <c r="A34" s="11"/>
      <c r="B34" s="16"/>
      <c r="C34" s="50"/>
      <c r="D34" s="17" t="s">
        <v>40</v>
      </c>
      <c r="E34" s="18">
        <v>849612</v>
      </c>
      <c r="F34" s="19">
        <v>407777.8</v>
      </c>
      <c r="G34" s="20">
        <f t="shared" si="4"/>
        <v>1257389.8</v>
      </c>
      <c r="H34" s="18">
        <v>528635.31999999995</v>
      </c>
      <c r="I34" s="18">
        <v>523001.31</v>
      </c>
      <c r="J34" s="18">
        <v>523001.31</v>
      </c>
      <c r="K34" s="19">
        <v>523113.81</v>
      </c>
      <c r="L34" s="49">
        <f t="shared" si="5"/>
        <v>734388.49</v>
      </c>
      <c r="M34" s="21"/>
      <c r="N34" s="16"/>
      <c r="O34" s="16"/>
      <c r="P34" s="16"/>
    </row>
    <row r="35" spans="1:16" ht="15" customHeight="1" x14ac:dyDescent="0.2">
      <c r="A35" s="11"/>
      <c r="C35" s="46" t="s">
        <v>41</v>
      </c>
      <c r="D35" s="12"/>
      <c r="E35" s="22">
        <f t="shared" ref="E35:K35" si="6">SUM(E36:E36)</f>
        <v>122928</v>
      </c>
      <c r="F35" s="38">
        <f t="shared" si="6"/>
        <v>0</v>
      </c>
      <c r="G35" s="22">
        <f t="shared" si="6"/>
        <v>122928</v>
      </c>
      <c r="H35" s="22">
        <f t="shared" si="6"/>
        <v>43603.57</v>
      </c>
      <c r="I35" s="22">
        <f t="shared" si="6"/>
        <v>43603.57</v>
      </c>
      <c r="J35" s="22">
        <f t="shared" si="6"/>
        <v>43603.57</v>
      </c>
      <c r="K35" s="23">
        <f t="shared" si="6"/>
        <v>43603.57</v>
      </c>
      <c r="L35" s="47">
        <f>+G35-I35</f>
        <v>79324.429999999993</v>
      </c>
    </row>
    <row r="36" spans="1:16" ht="15" x14ac:dyDescent="0.25">
      <c r="A36" s="11"/>
      <c r="C36" s="50"/>
      <c r="D36" s="17" t="s">
        <v>42</v>
      </c>
      <c r="E36" s="18">
        <v>122928</v>
      </c>
      <c r="F36" s="19">
        <v>0</v>
      </c>
      <c r="G36" s="20">
        <f t="shared" ref="G36:G41" si="7">+E36+F36</f>
        <v>122928</v>
      </c>
      <c r="H36" s="18">
        <v>43603.57</v>
      </c>
      <c r="I36" s="18">
        <v>43603.57</v>
      </c>
      <c r="J36" s="18">
        <v>43603.57</v>
      </c>
      <c r="K36" s="19">
        <v>43603.57</v>
      </c>
      <c r="L36" s="51">
        <f>+G36-I36</f>
        <v>79324.429999999993</v>
      </c>
    </row>
    <row r="37" spans="1:16" ht="12.75" customHeight="1" x14ac:dyDescent="0.2">
      <c r="A37" s="11"/>
      <c r="C37" s="46" t="s">
        <v>43</v>
      </c>
      <c r="D37" s="12"/>
      <c r="E37" s="22">
        <f>SUM(E38:E42)</f>
        <v>9122000</v>
      </c>
      <c r="F37" s="23">
        <f>SUM(F38:F42)</f>
        <v>18113395.890000001</v>
      </c>
      <c r="G37" s="24">
        <f t="shared" si="7"/>
        <v>27235395.890000001</v>
      </c>
      <c r="H37" s="22">
        <f>SUM(H38:H42)</f>
        <v>8911429.120000001</v>
      </c>
      <c r="I37" s="22">
        <f>SUM(I38:I42)</f>
        <v>8742429.120000001</v>
      </c>
      <c r="J37" s="22">
        <f>SUM(J38:J42)</f>
        <v>8742429.120000001</v>
      </c>
      <c r="K37" s="23">
        <f>SUM(K38:K42)</f>
        <v>8742429.120000001</v>
      </c>
      <c r="L37" s="47">
        <f>+G37-I37</f>
        <v>18492966.77</v>
      </c>
    </row>
    <row r="38" spans="1:16" ht="15" x14ac:dyDescent="0.25">
      <c r="A38" s="11"/>
      <c r="C38" s="50"/>
      <c r="D38" s="17" t="s">
        <v>44</v>
      </c>
      <c r="E38" s="18">
        <v>160000</v>
      </c>
      <c r="F38" s="19">
        <v>6496522.1500000004</v>
      </c>
      <c r="G38" s="20">
        <f t="shared" si="7"/>
        <v>6656522.1500000004</v>
      </c>
      <c r="H38" s="18">
        <v>6347453.2000000002</v>
      </c>
      <c r="I38" s="18">
        <v>6206453.2000000002</v>
      </c>
      <c r="J38" s="18">
        <v>6206453.2000000002</v>
      </c>
      <c r="K38" s="19">
        <v>6206453.2000000002</v>
      </c>
      <c r="L38" s="51">
        <f>+G38-I38</f>
        <v>450068.95000000019</v>
      </c>
    </row>
    <row r="39" spans="1:16" ht="15" x14ac:dyDescent="0.25">
      <c r="C39" s="50"/>
      <c r="D39" s="17" t="s">
        <v>45</v>
      </c>
      <c r="E39" s="18">
        <v>4779000</v>
      </c>
      <c r="F39" s="19">
        <v>28000</v>
      </c>
      <c r="G39" s="20">
        <f t="shared" si="7"/>
        <v>4807000</v>
      </c>
      <c r="H39" s="18">
        <v>28000</v>
      </c>
      <c r="I39" s="18">
        <v>0</v>
      </c>
      <c r="J39" s="18">
        <v>0</v>
      </c>
      <c r="K39" s="19">
        <v>0</v>
      </c>
      <c r="L39" s="52">
        <f t="shared" ref="L39:L40" si="8">+G39-I39</f>
        <v>4807000</v>
      </c>
    </row>
    <row r="40" spans="1:16" ht="15" x14ac:dyDescent="0.25">
      <c r="A40" s="11"/>
      <c r="C40" s="50"/>
      <c r="D40" s="17" t="s">
        <v>46</v>
      </c>
      <c r="E40" s="18">
        <v>0</v>
      </c>
      <c r="F40" s="19">
        <v>0</v>
      </c>
      <c r="G40" s="20">
        <f t="shared" si="7"/>
        <v>0</v>
      </c>
      <c r="H40" s="18">
        <v>0</v>
      </c>
      <c r="I40" s="18">
        <v>0</v>
      </c>
      <c r="J40" s="18">
        <v>0</v>
      </c>
      <c r="K40" s="19">
        <v>0</v>
      </c>
      <c r="L40" s="52">
        <f t="shared" si="8"/>
        <v>0</v>
      </c>
    </row>
    <row r="41" spans="1:16" ht="15" x14ac:dyDescent="0.25">
      <c r="A41" s="11"/>
      <c r="C41" s="50"/>
      <c r="D41" s="17" t="s">
        <v>47</v>
      </c>
      <c r="E41" s="18">
        <v>4183000</v>
      </c>
      <c r="F41" s="19">
        <v>11588873.74</v>
      </c>
      <c r="G41" s="20">
        <f t="shared" si="7"/>
        <v>15771873.74</v>
      </c>
      <c r="H41" s="18">
        <v>2535975.92</v>
      </c>
      <c r="I41" s="18">
        <v>2535975.92</v>
      </c>
      <c r="J41" s="18">
        <v>2535975.92</v>
      </c>
      <c r="K41" s="19">
        <v>2535975.92</v>
      </c>
      <c r="L41" s="51">
        <f>+G41-I41</f>
        <v>13235897.82</v>
      </c>
    </row>
    <row r="42" spans="1:16" ht="15" x14ac:dyDescent="0.25">
      <c r="C42" s="50"/>
      <c r="D42" s="17"/>
      <c r="E42" s="25"/>
      <c r="F42" s="26"/>
      <c r="G42" s="27"/>
      <c r="H42" s="25"/>
      <c r="I42" s="25"/>
      <c r="J42" s="25"/>
      <c r="K42" s="28"/>
      <c r="L42" s="53"/>
    </row>
    <row r="43" spans="1:16" s="30" customFormat="1" x14ac:dyDescent="0.2">
      <c r="A43" s="2"/>
      <c r="B43" s="29"/>
      <c r="C43" s="54"/>
      <c r="D43" s="55" t="s">
        <v>48</v>
      </c>
      <c r="E43" s="56">
        <f t="shared" ref="E43:L43" si="9">+E10+E17+E25+E35+E37</f>
        <v>65294185.949999996</v>
      </c>
      <c r="F43" s="56">
        <f t="shared" si="9"/>
        <v>21612318.199999999</v>
      </c>
      <c r="G43" s="56">
        <f t="shared" si="9"/>
        <v>86906504.150000006</v>
      </c>
      <c r="H43" s="56">
        <f t="shared" si="9"/>
        <v>35434047.640000001</v>
      </c>
      <c r="I43" s="57">
        <f t="shared" si="9"/>
        <v>34856370.109999999</v>
      </c>
      <c r="J43" s="56">
        <f t="shared" si="9"/>
        <v>34856370.109999999</v>
      </c>
      <c r="K43" s="56">
        <f t="shared" si="9"/>
        <v>34834573.909999996</v>
      </c>
      <c r="L43" s="58">
        <f t="shared" si="9"/>
        <v>52050134.039999992</v>
      </c>
      <c r="M43" s="29"/>
    </row>
    <row r="44" spans="1:16" x14ac:dyDescent="0.2">
      <c r="A44" s="31"/>
    </row>
    <row r="45" spans="1:16" x14ac:dyDescent="0.2">
      <c r="C45" s="1" t="s">
        <v>49</v>
      </c>
      <c r="G45" s="32"/>
      <c r="H45" s="32"/>
      <c r="I45" s="32"/>
      <c r="J45" s="32"/>
      <c r="K45" s="32"/>
      <c r="L45" s="32"/>
    </row>
    <row r="47" spans="1:16" x14ac:dyDescent="0.2">
      <c r="E47" s="32"/>
      <c r="F47" s="32"/>
      <c r="G47" s="32"/>
      <c r="H47" s="32"/>
      <c r="I47" s="32"/>
      <c r="J47" s="32"/>
      <c r="K47" s="32"/>
      <c r="L47" s="32"/>
    </row>
    <row r="48" spans="1:16" x14ac:dyDescent="0.2">
      <c r="D48" s="33"/>
    </row>
    <row r="49" spans="4:12" x14ac:dyDescent="0.2">
      <c r="D49" s="34"/>
      <c r="E49" s="34"/>
      <c r="G49" s="35"/>
      <c r="H49" s="35"/>
      <c r="I49" s="35"/>
      <c r="J49" s="35"/>
      <c r="K49" s="35"/>
      <c r="L49" s="35"/>
    </row>
    <row r="50" spans="4:12" ht="12.75" customHeight="1" x14ac:dyDescent="0.2">
      <c r="D50" s="36" t="s">
        <v>50</v>
      </c>
      <c r="E50" s="36"/>
      <c r="G50" s="37" t="s">
        <v>51</v>
      </c>
      <c r="H50" s="37"/>
      <c r="I50" s="37"/>
      <c r="J50" s="37"/>
      <c r="K50" s="37"/>
      <c r="L50" s="37"/>
    </row>
  </sheetData>
  <sheetProtection selectLockedCells="1" selectUnlockedCells="1"/>
  <mergeCells count="15">
    <mergeCell ref="G49:L49"/>
    <mergeCell ref="D50:E50"/>
    <mergeCell ref="G50:L50"/>
    <mergeCell ref="C10:D10"/>
    <mergeCell ref="C17:D17"/>
    <mergeCell ref="C25:D25"/>
    <mergeCell ref="C35:D35"/>
    <mergeCell ref="C37:D37"/>
    <mergeCell ref="D49:E49"/>
    <mergeCell ref="C1:L1"/>
    <mergeCell ref="C2:L2"/>
    <mergeCell ref="C3:L3"/>
    <mergeCell ref="C7:D9"/>
    <mergeCell ref="E7:K7"/>
    <mergeCell ref="L7:L8"/>
  </mergeCells>
  <pageMargins left="0.7" right="0.7" top="0.44027777777777777" bottom="0.75" header="0.51180555555555551" footer="0.51180555555555551"/>
  <pageSetup scale="70" firstPageNumber="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2017-07-31T23:38:09Z</cp:lastPrinted>
  <dcterms:created xsi:type="dcterms:W3CDTF">2017-07-31T23:36:13Z</dcterms:created>
  <dcterms:modified xsi:type="dcterms:W3CDTF">2017-07-31T23:38:27Z</dcterms:modified>
</cp:coreProperties>
</file>