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COG" sheetId="1" r:id="rId1"/>
  </sheets>
  <calcPr calcId="145621"/>
</workbook>
</file>

<file path=xl/calcChain.xml><?xml version="1.0" encoding="utf-8"?>
<calcChain xmlns="http://schemas.openxmlformats.org/spreadsheetml/2006/main">
  <c r="H41" i="1" l="1"/>
  <c r="M41" i="1" s="1"/>
  <c r="M40" i="1"/>
  <c r="H40" i="1"/>
  <c r="H39" i="1"/>
  <c r="M39" i="1" s="1"/>
  <c r="H38" i="1"/>
  <c r="M38" i="1" s="1"/>
  <c r="L37" i="1"/>
  <c r="K37" i="1"/>
  <c r="J37" i="1"/>
  <c r="I37" i="1"/>
  <c r="G37" i="1"/>
  <c r="F37" i="1"/>
  <c r="H36" i="1"/>
  <c r="L35" i="1"/>
  <c r="K35" i="1"/>
  <c r="J35" i="1"/>
  <c r="I35" i="1"/>
  <c r="G35" i="1"/>
  <c r="F35" i="1"/>
  <c r="H34" i="1"/>
  <c r="M34" i="1" s="1"/>
  <c r="H33" i="1"/>
  <c r="M33" i="1" s="1"/>
  <c r="H32" i="1"/>
  <c r="M32" i="1" s="1"/>
  <c r="H31" i="1"/>
  <c r="M31" i="1" s="1"/>
  <c r="H30" i="1"/>
  <c r="M30" i="1" s="1"/>
  <c r="H29" i="1"/>
  <c r="M29" i="1" s="1"/>
  <c r="H28" i="1"/>
  <c r="M28" i="1" s="1"/>
  <c r="H27" i="1"/>
  <c r="M27" i="1" s="1"/>
  <c r="I25" i="1"/>
  <c r="H26" i="1"/>
  <c r="L25" i="1"/>
  <c r="K25" i="1"/>
  <c r="J25" i="1"/>
  <c r="G25" i="1"/>
  <c r="F25" i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G17" i="1"/>
  <c r="H18" i="1"/>
  <c r="M18" i="1" s="1"/>
  <c r="L17" i="1"/>
  <c r="K17" i="1"/>
  <c r="J17" i="1"/>
  <c r="I17" i="1"/>
  <c r="F17" i="1"/>
  <c r="H17" i="1" s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G10" i="1"/>
  <c r="G43" i="1" s="1"/>
  <c r="H11" i="1"/>
  <c r="M11" i="1" s="1"/>
  <c r="L10" i="1"/>
  <c r="K10" i="1"/>
  <c r="K43" i="1" s="1"/>
  <c r="J10" i="1"/>
  <c r="I10" i="1"/>
  <c r="I43" i="1" s="1"/>
  <c r="F10" i="1"/>
  <c r="F43" i="1" s="1"/>
  <c r="J43" i="1" l="1"/>
  <c r="L43" i="1"/>
  <c r="H37" i="1"/>
  <c r="M37" i="1" s="1"/>
  <c r="H25" i="1"/>
  <c r="M25" i="1" s="1"/>
  <c r="M26" i="1"/>
  <c r="M36" i="1"/>
  <c r="H35" i="1"/>
  <c r="M35" i="1" s="1"/>
  <c r="H10" i="1"/>
  <c r="H43" i="1" l="1"/>
  <c r="M10" i="1"/>
  <c r="M43" i="1" s="1"/>
</calcChain>
</file>

<file path=xl/comments1.xml><?xml version="1.0" encoding="utf-8"?>
<comments xmlns="http://schemas.openxmlformats.org/spreadsheetml/2006/main">
  <authors>
    <author/>
  </authors>
  <commentList>
    <comment ref="M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<sst xmlns="http://schemas.openxmlformats.org/spreadsheetml/2006/main" count="53" uniqueCount="53">
  <si>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</si>
  <si>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</si>
  <si>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Al 30 de Septiembre de 2017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</si>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</sst>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</cellStyleXfs>
  <cellXfs count="50">
    <xf numFmtId="0" fontId="0" fillId="0" borderId="0" xfId="0"/>
    <xf numFmtId="0" fontId="4" fillId="11" borderId="0" xfId="1" applyFont="1" applyFill="1"/>
    <xf numFmtId="0" fontId="5" fillId="11" borderId="0" xfId="1" applyFont="1" applyFill="1"/>
    <xf numFmtId="0" fontId="6" fillId="12" borderId="0" xfId="1" applyFont="1" applyFill="1" applyBorder="1" applyAlignment="1">
      <alignment horizontal="center"/>
    </xf>
    <xf numFmtId="0" fontId="4" fillId="0" borderId="0" xfId="1" applyFont="1"/>
    <xf numFmtId="0" fontId="6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6" fillId="11" borderId="2" xfId="1" applyFont="1" applyFill="1" applyBorder="1" applyAlignment="1"/>
    <xf numFmtId="0" fontId="4" fillId="11" borderId="2" xfId="1" applyFont="1" applyFill="1" applyBorder="1"/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0" fontId="7" fillId="0" borderId="0" xfId="0" applyFont="1"/>
    <xf numFmtId="0" fontId="8" fillId="11" borderId="4" xfId="1" applyFont="1" applyFill="1" applyBorder="1" applyAlignment="1">
      <alignment horizontal="left" vertical="center" wrapText="1"/>
    </xf>
    <xf numFmtId="164" fontId="8" fillId="11" borderId="5" xfId="2" applyFont="1" applyFill="1" applyBorder="1" applyAlignment="1" applyProtection="1">
      <alignment horizontal="right" vertical="center" wrapText="1"/>
    </xf>
    <xf numFmtId="164" fontId="8" fillId="11" borderId="6" xfId="2" applyFont="1" applyFill="1" applyBorder="1" applyAlignment="1" applyProtection="1">
      <alignment horizontal="right" vertical="center" wrapText="1"/>
    </xf>
    <xf numFmtId="164" fontId="8" fillId="11" borderId="7" xfId="2" applyFont="1" applyFill="1" applyBorder="1" applyAlignment="1" applyProtection="1">
      <alignment horizontal="right" vertical="center" wrapText="1"/>
    </xf>
    <xf numFmtId="164" fontId="8" fillId="11" borderId="8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8" fillId="11" borderId="4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9" xfId="1" applyNumberFormat="1" applyBorder="1"/>
    <xf numFmtId="4" fontId="3" fillId="0" borderId="10" xfId="1" applyNumberFormat="1" applyBorder="1"/>
    <xf numFmtId="4" fontId="3" fillId="0" borderId="4" xfId="1" applyNumberFormat="1" applyBorder="1"/>
    <xf numFmtId="4" fontId="9" fillId="0" borderId="8" xfId="1" applyNumberFormat="1" applyFont="1" applyBorder="1"/>
    <xf numFmtId="0" fontId="3" fillId="0" borderId="0" xfId="1"/>
    <xf numFmtId="0" fontId="4" fillId="11" borderId="4" xfId="1" applyFont="1" applyFill="1" applyBorder="1" applyAlignment="1">
      <alignment horizontal="center" vertical="center" wrapText="1"/>
    </xf>
    <xf numFmtId="164" fontId="8" fillId="11" borderId="9" xfId="2" applyFont="1" applyFill="1" applyBorder="1" applyAlignment="1" applyProtection="1">
      <alignment horizontal="right" vertical="center" wrapText="1"/>
    </xf>
    <xf numFmtId="164" fontId="8" fillId="11" borderId="10" xfId="2" applyFont="1" applyFill="1" applyBorder="1" applyAlignment="1" applyProtection="1">
      <alignment horizontal="right" vertical="center" wrapText="1"/>
    </xf>
    <xf numFmtId="164" fontId="8" fillId="11" borderId="4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165" fontId="4" fillId="11" borderId="8" xfId="2" applyNumberFormat="1" applyFont="1" applyFill="1" applyBorder="1" applyAlignment="1" applyProtection="1">
      <alignment horizontal="right" vertical="center" wrapText="1"/>
    </xf>
    <xf numFmtId="164" fontId="4" fillId="11" borderId="11" xfId="2" applyFont="1" applyFill="1" applyBorder="1" applyAlignment="1" applyProtection="1">
      <alignment horizontal="right" vertical="center" wrapText="1"/>
    </xf>
    <xf numFmtId="0" fontId="3" fillId="0" borderId="12" xfId="1" applyBorder="1"/>
    <xf numFmtId="164" fontId="4" fillId="11" borderId="13" xfId="2" applyFont="1" applyFill="1" applyBorder="1" applyAlignment="1" applyProtection="1">
      <alignment horizontal="right" vertical="center" wrapText="1"/>
    </xf>
    <xf numFmtId="164" fontId="4" fillId="11" borderId="12" xfId="2" applyFont="1" applyFill="1" applyBorder="1" applyAlignment="1" applyProtection="1">
      <alignment horizontal="right" vertical="center" wrapText="1"/>
    </xf>
    <xf numFmtId="164" fontId="8" fillId="11" borderId="14" xfId="2" applyFont="1" applyFill="1" applyBorder="1" applyAlignment="1" applyProtection="1">
      <alignment horizontal="right" vertical="center" wrapText="1"/>
    </xf>
    <xf numFmtId="0" fontId="8" fillId="11" borderId="0" xfId="1" applyFont="1" applyFill="1"/>
    <xf numFmtId="0" fontId="8" fillId="11" borderId="15" xfId="1" applyFont="1" applyFill="1" applyBorder="1" applyAlignment="1">
      <alignment horizontal="justify" vertical="center" wrapText="1"/>
    </xf>
    <xf numFmtId="0" fontId="8" fillId="11" borderId="16" xfId="1" applyFont="1" applyFill="1" applyBorder="1" applyAlignment="1">
      <alignment horizontal="justify" vertical="center" wrapText="1"/>
    </xf>
    <xf numFmtId="164" fontId="8" fillId="11" borderId="3" xfId="2" applyFont="1" applyFill="1" applyBorder="1" applyAlignment="1" applyProtection="1">
      <alignment vertical="center" wrapText="1"/>
    </xf>
    <xf numFmtId="164" fontId="8" fillId="11" borderId="15" xfId="2" applyFont="1" applyFill="1" applyBorder="1" applyAlignment="1" applyProtection="1">
      <alignment vertical="center" wrapText="1"/>
    </xf>
    <xf numFmtId="0" fontId="8" fillId="0" borderId="0" xfId="1" applyFont="1"/>
    <xf numFmtId="0" fontId="10" fillId="11" borderId="0" xfId="1" applyFont="1" applyFill="1"/>
    <xf numFmtId="0" fontId="11" fillId="0" borderId="0" xfId="1" applyFont="1" applyAlignment="1">
      <alignment horizontal="center"/>
    </xf>
    <xf numFmtId="0" fontId="4" fillId="0" borderId="2" xfId="1" applyFont="1" applyBorder="1"/>
    <xf numFmtId="0" fontId="4" fillId="11" borderId="17" xfId="1" applyFont="1" applyFill="1" applyBorder="1" applyAlignment="1" applyProtection="1">
      <alignment horizontal="center"/>
      <protection locked="0"/>
    </xf>
    <xf numFmtId="0" fontId="4" fillId="0" borderId="17" xfId="1" applyFont="1" applyBorder="1" applyAlignment="1">
      <alignment horizontal="center"/>
    </xf>
    <xf numFmtId="0" fontId="12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Q50"/>
  <sheetViews>
    <sheetView showGridLines="0" tabSelected="1" workbookViewId="0"/>
  </sheetViews>
  <sheetFormatPr baseColWidth="10" defaultRowHeight="12.75" x14ac:dyDescent="0.2"/>
  <cols>
    <col min="1" max="1" width="6.5703125" style="1" customWidth="1"/>
    <col min="2" max="2" width="3.85546875" style="2" customWidth="1"/>
    <col min="3" max="3" width="2.42578125" style="1" customWidth="1"/>
    <col min="4" max="4" width="4.5703125" style="4" customWidth="1"/>
    <col min="5" max="5" width="57.28515625" style="4" customWidth="1"/>
    <col min="6" max="6" width="15" style="4" customWidth="1"/>
    <col min="7" max="7" width="14.7109375" style="4" customWidth="1"/>
    <col min="8" max="8" width="15.5703125" style="4" customWidth="1"/>
    <col min="9" max="9" width="14.7109375" style="4" customWidth="1"/>
    <col min="10" max="10" width="15.85546875" style="4" customWidth="1"/>
    <col min="11" max="11" width="14.7109375" style="4" customWidth="1"/>
    <col min="12" max="12" width="15.28515625" style="4" customWidth="1"/>
    <col min="13" max="13" width="14.42578125" style="4" customWidth="1"/>
    <col min="14" max="14" width="3.7109375" style="1" customWidth="1"/>
    <col min="15" max="16384" width="11.42578125" style="4"/>
  </cols>
  <sheetData>
    <row r="1" spans="1:17" ht="14.25" customHeight="1" x14ac:dyDescent="0.2">
      <c r="D1" s="3" t="s">
        <v>0</v>
      </c>
      <c r="E1" s="3"/>
      <c r="F1" s="3"/>
      <c r="G1" s="3"/>
      <c r="H1" s="3"/>
      <c r="I1" s="3"/>
      <c r="J1" s="3"/>
      <c r="K1" s="3"/>
      <c r="L1" s="3"/>
      <c r="M1" s="3"/>
    </row>
    <row r="2" spans="1:17" ht="14.25" customHeight="1" x14ac:dyDescent="0.25">
      <c r="D2" s="3" t="s">
        <v>1</v>
      </c>
      <c r="E2" s="3"/>
      <c r="F2" s="3"/>
      <c r="G2" s="3"/>
      <c r="H2" s="3"/>
      <c r="I2" s="3"/>
      <c r="J2" s="3"/>
      <c r="K2" s="3"/>
      <c r="L2" s="3"/>
      <c r="M2" s="3"/>
    </row>
    <row r="3" spans="1:17" ht="14.25" customHeight="1" x14ac:dyDescent="0.2">
      <c r="D3" s="3" t="s">
        <v>2</v>
      </c>
      <c r="E3" s="3"/>
      <c r="F3" s="3"/>
      <c r="G3" s="3"/>
      <c r="H3" s="3"/>
      <c r="I3" s="3"/>
      <c r="J3" s="3"/>
      <c r="K3" s="3"/>
      <c r="L3" s="3"/>
      <c r="M3" s="3"/>
    </row>
    <row r="4" spans="1:17" s="1" customFormat="1" ht="6.75" customHeight="1" x14ac:dyDescent="0.2">
      <c r="B4" s="2"/>
    </row>
    <row r="5" spans="1:17" s="1" customFormat="1" ht="18" customHeight="1" x14ac:dyDescent="0.2">
      <c r="B5" s="2"/>
      <c r="E5" s="5" t="s">
        <v>3</v>
      </c>
      <c r="F5" s="6" t="s">
        <v>4</v>
      </c>
      <c r="G5" s="7"/>
      <c r="H5" s="6"/>
      <c r="I5" s="6"/>
      <c r="J5" s="8"/>
      <c r="K5" s="8"/>
      <c r="L5" s="8"/>
    </row>
    <row r="6" spans="1:17" s="1" customFormat="1" ht="6.75" customHeight="1" x14ac:dyDescent="0.2">
      <c r="B6" s="2"/>
    </row>
    <row r="7" spans="1:17" ht="12.75" customHeight="1" x14ac:dyDescent="0.2">
      <c r="D7" s="9" t="s">
        <v>5</v>
      </c>
      <c r="E7" s="9"/>
      <c r="F7" s="10" t="s">
        <v>6</v>
      </c>
      <c r="G7" s="10"/>
      <c r="H7" s="10"/>
      <c r="I7" s="10"/>
      <c r="J7" s="10"/>
      <c r="K7" s="10"/>
      <c r="L7" s="10"/>
      <c r="M7" s="10" t="s">
        <v>7</v>
      </c>
    </row>
    <row r="8" spans="1:17" ht="25.5" x14ac:dyDescent="0.2">
      <c r="D8" s="9"/>
      <c r="E8" s="9"/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0"/>
    </row>
    <row r="9" spans="1:17" ht="11.25" customHeight="1" x14ac:dyDescent="0.2">
      <c r="D9" s="9"/>
      <c r="E9" s="9"/>
      <c r="F9" s="11">
        <v>1</v>
      </c>
      <c r="G9" s="11">
        <v>2</v>
      </c>
      <c r="H9" s="11" t="s">
        <v>15</v>
      </c>
      <c r="I9" s="11">
        <v>4</v>
      </c>
      <c r="J9" s="11">
        <v>5</v>
      </c>
      <c r="K9" s="11">
        <v>6</v>
      </c>
      <c r="L9" s="11">
        <v>7</v>
      </c>
      <c r="M9" s="11" t="s">
        <v>16</v>
      </c>
    </row>
    <row r="10" spans="1:17" ht="12.75" customHeight="1" x14ac:dyDescent="0.25">
      <c r="A10"/>
      <c r="B10" s="12"/>
      <c r="D10" s="13" t="s">
        <v>17</v>
      </c>
      <c r="E10" s="13"/>
      <c r="F10" s="14">
        <f>SUM(F11:F16)</f>
        <v>40829063.200000003</v>
      </c>
      <c r="G10" s="15">
        <f>SUM(G11:G16)</f>
        <v>5577710.1900000004</v>
      </c>
      <c r="H10" s="16">
        <f t="shared" ref="H10:H24" si="0">+F10+G10</f>
        <v>46406773.390000001</v>
      </c>
      <c r="I10" s="14">
        <f>SUM(I11:I16)</f>
        <v>31357992.550000004</v>
      </c>
      <c r="J10" s="14">
        <f>SUM(J11:J16)</f>
        <v>30181388.27</v>
      </c>
      <c r="K10" s="14">
        <f>SUM(K11:K16)</f>
        <v>30181388.27</v>
      </c>
      <c r="L10" s="15">
        <f>SUM(L11:L16)</f>
        <v>30181388.27</v>
      </c>
      <c r="M10" s="17">
        <f>+H10-J10</f>
        <v>16225385.120000001</v>
      </c>
    </row>
    <row r="11" spans="1:17" ht="15" x14ac:dyDescent="0.25">
      <c r="A11"/>
      <c r="B11" s="12"/>
      <c r="C11" s="18"/>
      <c r="D11" s="19"/>
      <c r="E11" s="20" t="s">
        <v>18</v>
      </c>
      <c r="F11" s="21">
        <v>10628616</v>
      </c>
      <c r="G11" s="22">
        <v>102851.04</v>
      </c>
      <c r="H11" s="23">
        <f t="shared" si="0"/>
        <v>10731467.039999999</v>
      </c>
      <c r="I11" s="21">
        <v>7862584.3700000001</v>
      </c>
      <c r="J11" s="21">
        <v>7496968.1100000003</v>
      </c>
      <c r="K11" s="21">
        <v>7496968.1100000003</v>
      </c>
      <c r="L11" s="22">
        <v>7496968.1100000003</v>
      </c>
      <c r="M11" s="24">
        <f t="shared" ref="M11:M16" si="1">H11-J11</f>
        <v>3234498.9299999988</v>
      </c>
      <c r="N11" s="25"/>
      <c r="O11" s="25"/>
      <c r="P11" s="25"/>
      <c r="Q11" s="25"/>
    </row>
    <row r="12" spans="1:17" ht="15" x14ac:dyDescent="0.25">
      <c r="A12"/>
      <c r="B12" s="12"/>
      <c r="C12" s="18"/>
      <c r="D12" s="26"/>
      <c r="E12" s="20" t="s">
        <v>19</v>
      </c>
      <c r="F12" s="21">
        <v>2384690</v>
      </c>
      <c r="G12" s="22">
        <v>2647184.7999999998</v>
      </c>
      <c r="H12" s="23">
        <f t="shared" si="0"/>
        <v>5031874.8</v>
      </c>
      <c r="I12" s="21">
        <v>3781350.5</v>
      </c>
      <c r="J12" s="21">
        <v>3781350.42</v>
      </c>
      <c r="K12" s="21">
        <v>3781350.42</v>
      </c>
      <c r="L12" s="22">
        <v>3781350.42</v>
      </c>
      <c r="M12" s="24">
        <f t="shared" si="1"/>
        <v>1250524.3799999999</v>
      </c>
      <c r="N12" s="25"/>
      <c r="O12" s="25"/>
      <c r="P12" s="25"/>
      <c r="Q12" s="25"/>
    </row>
    <row r="13" spans="1:17" ht="15" x14ac:dyDescent="0.25">
      <c r="A13"/>
      <c r="B13" s="12"/>
      <c r="C13" s="18"/>
      <c r="D13" s="26"/>
      <c r="E13" s="20" t="s">
        <v>20</v>
      </c>
      <c r="F13" s="21">
        <v>12890001</v>
      </c>
      <c r="G13" s="22">
        <v>897006.23</v>
      </c>
      <c r="H13" s="23">
        <f t="shared" si="0"/>
        <v>13787007.23</v>
      </c>
      <c r="I13" s="21">
        <v>7338036.3300000001</v>
      </c>
      <c r="J13" s="21">
        <v>7018377.21</v>
      </c>
      <c r="K13" s="21">
        <v>7018377.21</v>
      </c>
      <c r="L13" s="22">
        <v>7018377.21</v>
      </c>
      <c r="M13" s="24">
        <f t="shared" si="1"/>
        <v>6768630.0200000005</v>
      </c>
      <c r="N13" s="25"/>
      <c r="O13" s="25"/>
      <c r="P13" s="25"/>
      <c r="Q13" s="25"/>
    </row>
    <row r="14" spans="1:17" ht="15" x14ac:dyDescent="0.25">
      <c r="A14"/>
      <c r="B14" s="12"/>
      <c r="C14" s="18"/>
      <c r="D14" s="26"/>
      <c r="E14" s="20" t="s">
        <v>21</v>
      </c>
      <c r="F14" s="21">
        <v>3494152.67</v>
      </c>
      <c r="G14" s="22">
        <v>158194.70000000001</v>
      </c>
      <c r="H14" s="23">
        <f t="shared" si="0"/>
        <v>3652347.37</v>
      </c>
      <c r="I14" s="21">
        <v>2566803.75</v>
      </c>
      <c r="J14" s="21">
        <v>2419500.9700000002</v>
      </c>
      <c r="K14" s="21">
        <v>2419500.9700000002</v>
      </c>
      <c r="L14" s="22">
        <v>2419500.9700000002</v>
      </c>
      <c r="M14" s="24">
        <f t="shared" si="1"/>
        <v>1232846.3999999999</v>
      </c>
      <c r="N14" s="25"/>
      <c r="O14" s="25"/>
      <c r="P14" s="25"/>
      <c r="Q14" s="25"/>
    </row>
    <row r="15" spans="1:17" ht="15" x14ac:dyDescent="0.25">
      <c r="A15"/>
      <c r="B15" s="12"/>
      <c r="C15" s="18"/>
      <c r="D15" s="26"/>
      <c r="E15" s="20" t="s">
        <v>22</v>
      </c>
      <c r="F15" s="21">
        <v>11229651.529999999</v>
      </c>
      <c r="G15" s="22">
        <v>1771536.68</v>
      </c>
      <c r="H15" s="23">
        <f t="shared" si="0"/>
        <v>13001188.209999999</v>
      </c>
      <c r="I15" s="21">
        <v>9753547.3800000008</v>
      </c>
      <c r="J15" s="21">
        <v>9409521.3399999999</v>
      </c>
      <c r="K15" s="21">
        <v>9409521.3399999999</v>
      </c>
      <c r="L15" s="22">
        <v>9409521.3399999999</v>
      </c>
      <c r="M15" s="24">
        <f t="shared" si="1"/>
        <v>3591666.8699999992</v>
      </c>
      <c r="N15" s="25"/>
      <c r="O15" s="25"/>
      <c r="P15" s="25"/>
      <c r="Q15" s="25"/>
    </row>
    <row r="16" spans="1:17" ht="15" x14ac:dyDescent="0.25">
      <c r="A16"/>
      <c r="B16" s="12"/>
      <c r="C16" s="18"/>
      <c r="D16" s="26"/>
      <c r="E16" s="20" t="s">
        <v>23</v>
      </c>
      <c r="F16" s="21">
        <v>201952</v>
      </c>
      <c r="G16" s="22">
        <v>936.74</v>
      </c>
      <c r="H16" s="23">
        <f t="shared" si="0"/>
        <v>202888.74</v>
      </c>
      <c r="I16" s="21">
        <v>55670.22</v>
      </c>
      <c r="J16" s="21">
        <v>55670.22</v>
      </c>
      <c r="K16" s="21">
        <v>55670.22</v>
      </c>
      <c r="L16" s="22">
        <v>55670.22</v>
      </c>
      <c r="M16" s="24">
        <f t="shared" si="1"/>
        <v>147218.51999999999</v>
      </c>
      <c r="N16" s="25"/>
      <c r="O16" s="25"/>
      <c r="P16" s="25"/>
      <c r="Q16" s="25"/>
    </row>
    <row r="17" spans="1:17" ht="12.75" customHeight="1" x14ac:dyDescent="0.25">
      <c r="A17"/>
      <c r="B17" s="12"/>
      <c r="D17" s="13" t="s">
        <v>24</v>
      </c>
      <c r="E17" s="13"/>
      <c r="F17" s="27">
        <f>SUM(F18:F24)</f>
        <v>3597170</v>
      </c>
      <c r="G17" s="28">
        <f>SUM(G18:G24)</f>
        <v>-294603.82999999996</v>
      </c>
      <c r="H17" s="29">
        <f t="shared" si="0"/>
        <v>3302566.17</v>
      </c>
      <c r="I17" s="27">
        <f>SUM(I18:I24)</f>
        <v>2538250.2400000002</v>
      </c>
      <c r="J17" s="27">
        <f>SUM(J18:J24)</f>
        <v>2386559.2400000002</v>
      </c>
      <c r="K17" s="27">
        <f>SUM(K18:K24)</f>
        <v>2386559.2400000002</v>
      </c>
      <c r="L17" s="28">
        <f>SUM(L18:L24)</f>
        <v>2305624.77</v>
      </c>
      <c r="M17" s="17">
        <f>+H17-J17</f>
        <v>916006.9299999997</v>
      </c>
    </row>
    <row r="18" spans="1:17" ht="15" x14ac:dyDescent="0.25">
      <c r="A18"/>
      <c r="B18" s="12"/>
      <c r="C18" s="18"/>
      <c r="D18" s="26"/>
      <c r="E18" s="20" t="s">
        <v>25</v>
      </c>
      <c r="F18" s="21">
        <v>681500</v>
      </c>
      <c r="G18" s="22">
        <v>-112921.28</v>
      </c>
      <c r="H18" s="23">
        <f t="shared" si="0"/>
        <v>568578.72</v>
      </c>
      <c r="I18" s="21">
        <v>315841.67</v>
      </c>
      <c r="J18" s="21">
        <v>274310.67</v>
      </c>
      <c r="K18" s="21">
        <v>274310.67</v>
      </c>
      <c r="L18" s="22">
        <v>197554.63</v>
      </c>
      <c r="M18" s="24">
        <f t="shared" ref="M18:M24" si="2">H18-J18</f>
        <v>294268.05</v>
      </c>
      <c r="N18" s="25"/>
      <c r="O18" s="18"/>
      <c r="P18" s="18"/>
      <c r="Q18" s="18"/>
    </row>
    <row r="19" spans="1:17" ht="15" x14ac:dyDescent="0.25">
      <c r="A19"/>
      <c r="B19" s="12"/>
      <c r="C19" s="18"/>
      <c r="D19" s="26"/>
      <c r="E19" s="20" t="s">
        <v>26</v>
      </c>
      <c r="F19" s="21">
        <v>204590</v>
      </c>
      <c r="G19" s="22">
        <v>207900.96</v>
      </c>
      <c r="H19" s="23">
        <f t="shared" si="0"/>
        <v>412490.95999999996</v>
      </c>
      <c r="I19" s="21">
        <v>353622.93</v>
      </c>
      <c r="J19" s="21">
        <v>353622.93</v>
      </c>
      <c r="K19" s="21">
        <v>353622.93</v>
      </c>
      <c r="L19" s="22">
        <v>351627.63</v>
      </c>
      <c r="M19" s="24">
        <f t="shared" si="2"/>
        <v>58868.02999999997</v>
      </c>
      <c r="N19" s="25"/>
      <c r="O19" s="18"/>
      <c r="P19" s="18"/>
      <c r="Q19" s="18"/>
    </row>
    <row r="20" spans="1:17" ht="15" x14ac:dyDescent="0.25">
      <c r="A20"/>
      <c r="B20" s="12"/>
      <c r="C20" s="18"/>
      <c r="D20" s="26"/>
      <c r="E20" s="20" t="s">
        <v>27</v>
      </c>
      <c r="F20" s="21">
        <v>1037800</v>
      </c>
      <c r="G20" s="22">
        <v>-543549.35</v>
      </c>
      <c r="H20" s="23">
        <f t="shared" si="0"/>
        <v>494250.65</v>
      </c>
      <c r="I20" s="21">
        <v>375589.91</v>
      </c>
      <c r="J20" s="21">
        <v>375589.91</v>
      </c>
      <c r="K20" s="21">
        <v>375589.91</v>
      </c>
      <c r="L20" s="22">
        <v>375340.9</v>
      </c>
      <c r="M20" s="24">
        <f t="shared" si="2"/>
        <v>118660.74000000005</v>
      </c>
      <c r="N20" s="25"/>
      <c r="O20" s="18"/>
      <c r="P20" s="18"/>
      <c r="Q20" s="18"/>
    </row>
    <row r="21" spans="1:17" ht="15" x14ac:dyDescent="0.25">
      <c r="A21"/>
      <c r="B21" s="12"/>
      <c r="C21" s="18"/>
      <c r="D21" s="26"/>
      <c r="E21" s="20" t="s">
        <v>28</v>
      </c>
      <c r="F21" s="21">
        <v>4000</v>
      </c>
      <c r="G21" s="22">
        <v>2929</v>
      </c>
      <c r="H21" s="23">
        <f t="shared" si="0"/>
        <v>6929</v>
      </c>
      <c r="I21" s="21">
        <v>5312.95</v>
      </c>
      <c r="J21" s="21">
        <v>5312.95</v>
      </c>
      <c r="K21" s="21">
        <v>5312.95</v>
      </c>
      <c r="L21" s="22">
        <v>5312.95</v>
      </c>
      <c r="M21" s="24">
        <f t="shared" si="2"/>
        <v>1616.0500000000002</v>
      </c>
      <c r="N21" s="25"/>
      <c r="O21" s="18"/>
      <c r="P21" s="18"/>
      <c r="Q21" s="18"/>
    </row>
    <row r="22" spans="1:17" ht="15" x14ac:dyDescent="0.25">
      <c r="A22"/>
      <c r="B22" s="12"/>
      <c r="C22" s="18"/>
      <c r="D22" s="26"/>
      <c r="E22" s="20" t="s">
        <v>29</v>
      </c>
      <c r="F22" s="21">
        <v>933280</v>
      </c>
      <c r="G22" s="22">
        <v>0</v>
      </c>
      <c r="H22" s="23">
        <f t="shared" si="0"/>
        <v>933280</v>
      </c>
      <c r="I22" s="21">
        <v>669594.05000000005</v>
      </c>
      <c r="J22" s="21">
        <v>669594.05000000005</v>
      </c>
      <c r="K22" s="21">
        <v>669594.05000000005</v>
      </c>
      <c r="L22" s="22">
        <v>668355.93000000005</v>
      </c>
      <c r="M22" s="24">
        <f t="shared" si="2"/>
        <v>263685.94999999995</v>
      </c>
      <c r="N22" s="25"/>
      <c r="O22" s="18"/>
      <c r="P22" s="18"/>
      <c r="Q22" s="18"/>
    </row>
    <row r="23" spans="1:17" ht="15" x14ac:dyDescent="0.25">
      <c r="A23"/>
      <c r="B23" s="12"/>
      <c r="C23" s="18"/>
      <c r="D23" s="26"/>
      <c r="E23" s="20" t="s">
        <v>30</v>
      </c>
      <c r="F23" s="21">
        <v>367000</v>
      </c>
      <c r="G23" s="22">
        <v>-61021.66</v>
      </c>
      <c r="H23" s="23">
        <f t="shared" si="0"/>
        <v>305978.33999999997</v>
      </c>
      <c r="I23" s="21">
        <v>297678.34000000003</v>
      </c>
      <c r="J23" s="21">
        <v>187518.34</v>
      </c>
      <c r="K23" s="21">
        <v>187518.34</v>
      </c>
      <c r="L23" s="22">
        <v>187518.34</v>
      </c>
      <c r="M23" s="24">
        <f t="shared" si="2"/>
        <v>118459.99999999997</v>
      </c>
      <c r="N23" s="25"/>
      <c r="O23" s="18"/>
      <c r="P23" s="18"/>
      <c r="Q23" s="18"/>
    </row>
    <row r="24" spans="1:17" ht="15" x14ac:dyDescent="0.25">
      <c r="A24"/>
      <c r="B24" s="12"/>
      <c r="C24" s="18"/>
      <c r="D24" s="26"/>
      <c r="E24" s="20" t="s">
        <v>31</v>
      </c>
      <c r="F24" s="21">
        <v>369000</v>
      </c>
      <c r="G24" s="22">
        <v>212058.5</v>
      </c>
      <c r="H24" s="23">
        <f t="shared" si="0"/>
        <v>581058.5</v>
      </c>
      <c r="I24" s="21">
        <v>520610.39</v>
      </c>
      <c r="J24" s="21">
        <v>520610.39</v>
      </c>
      <c r="K24" s="21">
        <v>520610.39</v>
      </c>
      <c r="L24" s="22">
        <v>519914.39</v>
      </c>
      <c r="M24" s="24">
        <f t="shared" si="2"/>
        <v>60448.109999999986</v>
      </c>
      <c r="N24" s="25"/>
      <c r="O24" s="18"/>
      <c r="P24" s="18"/>
      <c r="Q24" s="18"/>
    </row>
    <row r="25" spans="1:17" ht="12.75" customHeight="1" x14ac:dyDescent="0.25">
      <c r="A25"/>
      <c r="B25" s="12"/>
      <c r="D25" s="13" t="s">
        <v>32</v>
      </c>
      <c r="E25" s="13"/>
      <c r="F25" s="27">
        <f t="shared" ref="F25:L25" si="3">SUM(F26:F34)</f>
        <v>20707313.66</v>
      </c>
      <c r="G25" s="28">
        <f t="shared" si="3"/>
        <v>4210158.3600000003</v>
      </c>
      <c r="H25" s="29">
        <f t="shared" si="3"/>
        <v>24917472.019999996</v>
      </c>
      <c r="I25" s="27">
        <f t="shared" si="3"/>
        <v>22404254.269999996</v>
      </c>
      <c r="J25" s="27">
        <f t="shared" si="3"/>
        <v>22349533.75</v>
      </c>
      <c r="K25" s="27">
        <f t="shared" si="3"/>
        <v>22349533.75</v>
      </c>
      <c r="L25" s="28">
        <f t="shared" si="3"/>
        <v>22288856.449999999</v>
      </c>
      <c r="M25" s="17">
        <f>+H25-J25</f>
        <v>2567938.2699999958</v>
      </c>
    </row>
    <row r="26" spans="1:17" ht="15" x14ac:dyDescent="0.25">
      <c r="A26"/>
      <c r="B26" s="12"/>
      <c r="C26" s="18"/>
      <c r="D26" s="26"/>
      <c r="E26" s="20" t="s">
        <v>33</v>
      </c>
      <c r="F26" s="21">
        <v>10567427</v>
      </c>
      <c r="G26" s="22">
        <v>-683094.3</v>
      </c>
      <c r="H26" s="23">
        <f t="shared" ref="H26:H34" si="4">+F26+G26</f>
        <v>9884332.6999999993</v>
      </c>
      <c r="I26" s="21">
        <v>9646564.4700000007</v>
      </c>
      <c r="J26" s="21">
        <v>9646564.4700000007</v>
      </c>
      <c r="K26" s="21">
        <v>9646564.4700000007</v>
      </c>
      <c r="L26" s="22">
        <v>9645975.4700000007</v>
      </c>
      <c r="M26" s="24">
        <f t="shared" ref="M26:M34" si="5">H26-J26</f>
        <v>237768.22999999858</v>
      </c>
      <c r="N26" s="25"/>
      <c r="O26" s="18"/>
      <c r="P26" s="18"/>
      <c r="Q26" s="18"/>
    </row>
    <row r="27" spans="1:17" ht="15" x14ac:dyDescent="0.25">
      <c r="A27"/>
      <c r="B27" s="12"/>
      <c r="C27" s="18"/>
      <c r="D27" s="26"/>
      <c r="E27" s="20" t="s">
        <v>34</v>
      </c>
      <c r="F27" s="21">
        <v>2807300</v>
      </c>
      <c r="G27" s="22">
        <v>1474163.26</v>
      </c>
      <c r="H27" s="23">
        <f t="shared" si="4"/>
        <v>4281463.26</v>
      </c>
      <c r="I27" s="21">
        <v>3428443.71</v>
      </c>
      <c r="J27" s="21">
        <v>3428443.71</v>
      </c>
      <c r="K27" s="21">
        <v>3428443.71</v>
      </c>
      <c r="L27" s="22">
        <v>3428443.71</v>
      </c>
      <c r="M27" s="24">
        <f t="shared" si="5"/>
        <v>853019.54999999981</v>
      </c>
      <c r="N27" s="25"/>
      <c r="O27" s="18"/>
      <c r="P27" s="18"/>
      <c r="Q27" s="18"/>
    </row>
    <row r="28" spans="1:17" ht="15" x14ac:dyDescent="0.25">
      <c r="A28"/>
      <c r="B28" s="12"/>
      <c r="C28" s="18"/>
      <c r="D28" s="26"/>
      <c r="E28" s="20" t="s">
        <v>35</v>
      </c>
      <c r="F28" s="21">
        <v>1470500</v>
      </c>
      <c r="G28" s="22">
        <v>132793.39000000001</v>
      </c>
      <c r="H28" s="23">
        <f t="shared" si="4"/>
        <v>1603293.3900000001</v>
      </c>
      <c r="I28" s="21">
        <v>1343590.55</v>
      </c>
      <c r="J28" s="21">
        <v>1343590.55</v>
      </c>
      <c r="K28" s="21">
        <v>1343590.55</v>
      </c>
      <c r="L28" s="22">
        <v>1343590.55</v>
      </c>
      <c r="M28" s="24">
        <f t="shared" si="5"/>
        <v>259702.84000000008</v>
      </c>
      <c r="N28" s="25"/>
      <c r="O28" s="18"/>
      <c r="P28" s="18"/>
      <c r="Q28" s="18"/>
    </row>
    <row r="29" spans="1:17" ht="15" x14ac:dyDescent="0.25">
      <c r="A29"/>
      <c r="B29" s="12"/>
      <c r="C29" s="18"/>
      <c r="D29" s="26"/>
      <c r="E29" s="20" t="s">
        <v>36</v>
      </c>
      <c r="F29" s="21">
        <v>435000</v>
      </c>
      <c r="G29" s="22">
        <v>8097.98</v>
      </c>
      <c r="H29" s="23">
        <f t="shared" si="4"/>
        <v>443097.98</v>
      </c>
      <c r="I29" s="21">
        <v>437432.52</v>
      </c>
      <c r="J29" s="21">
        <v>437432.52</v>
      </c>
      <c r="K29" s="21">
        <v>437432.52</v>
      </c>
      <c r="L29" s="22">
        <v>437432.52</v>
      </c>
      <c r="M29" s="24">
        <f t="shared" si="5"/>
        <v>5665.4599999999627</v>
      </c>
      <c r="N29" s="25"/>
      <c r="O29" s="18"/>
      <c r="P29" s="18"/>
      <c r="Q29" s="18"/>
    </row>
    <row r="30" spans="1:17" ht="15" x14ac:dyDescent="0.25">
      <c r="A30"/>
      <c r="B30" s="12"/>
      <c r="C30" s="18"/>
      <c r="D30" s="26"/>
      <c r="E30" s="20" t="s">
        <v>37</v>
      </c>
      <c r="F30" s="21">
        <v>1657300</v>
      </c>
      <c r="G30" s="22">
        <v>-317066.51</v>
      </c>
      <c r="H30" s="23">
        <f t="shared" si="4"/>
        <v>1340233.49</v>
      </c>
      <c r="I30" s="21">
        <v>1066583.54</v>
      </c>
      <c r="J30" s="21">
        <v>1028315.38</v>
      </c>
      <c r="K30" s="21">
        <v>1028315.38</v>
      </c>
      <c r="L30" s="22">
        <v>1028315.38</v>
      </c>
      <c r="M30" s="24">
        <f t="shared" si="5"/>
        <v>311918.11</v>
      </c>
      <c r="N30" s="25"/>
      <c r="O30" s="18"/>
      <c r="P30" s="18"/>
      <c r="Q30" s="18"/>
    </row>
    <row r="31" spans="1:17" ht="15" x14ac:dyDescent="0.25">
      <c r="A31"/>
      <c r="B31" s="12"/>
      <c r="C31" s="18"/>
      <c r="D31" s="26"/>
      <c r="E31" s="20" t="s">
        <v>38</v>
      </c>
      <c r="F31" s="21">
        <v>1030000</v>
      </c>
      <c r="G31" s="22">
        <v>4297724.5</v>
      </c>
      <c r="H31" s="23">
        <f t="shared" si="4"/>
        <v>5327724.5</v>
      </c>
      <c r="I31" s="21">
        <v>4925961.0599999996</v>
      </c>
      <c r="J31" s="21">
        <v>4925961.0599999996</v>
      </c>
      <c r="K31" s="21">
        <v>4925961.0599999996</v>
      </c>
      <c r="L31" s="22">
        <v>4922493.9800000004</v>
      </c>
      <c r="M31" s="24">
        <f t="shared" si="5"/>
        <v>401763.44000000041</v>
      </c>
      <c r="N31" s="25"/>
      <c r="O31" s="18"/>
      <c r="P31" s="18"/>
      <c r="Q31" s="18"/>
    </row>
    <row r="32" spans="1:17" ht="15" x14ac:dyDescent="0.25">
      <c r="A32"/>
      <c r="B32" s="12"/>
      <c r="C32" s="18"/>
      <c r="D32" s="26"/>
      <c r="E32" s="20" t="s">
        <v>39</v>
      </c>
      <c r="F32" s="21">
        <v>1737920</v>
      </c>
      <c r="G32" s="22">
        <v>-972943.69</v>
      </c>
      <c r="H32" s="23">
        <f t="shared" si="4"/>
        <v>764976.31</v>
      </c>
      <c r="I32" s="21">
        <v>670228.57999999996</v>
      </c>
      <c r="J32" s="21">
        <v>670228.57999999996</v>
      </c>
      <c r="K32" s="21">
        <v>670228.57999999996</v>
      </c>
      <c r="L32" s="22">
        <v>616381.16</v>
      </c>
      <c r="M32" s="24">
        <f t="shared" si="5"/>
        <v>94747.730000000098</v>
      </c>
      <c r="N32" s="25"/>
      <c r="O32" s="18"/>
      <c r="P32" s="18"/>
      <c r="Q32" s="18"/>
    </row>
    <row r="33" spans="1:17" ht="15" x14ac:dyDescent="0.25">
      <c r="A33"/>
      <c r="B33" s="12"/>
      <c r="C33" s="18"/>
      <c r="D33" s="26"/>
      <c r="E33" s="20" t="s">
        <v>40</v>
      </c>
      <c r="F33" s="21">
        <v>283000</v>
      </c>
      <c r="G33" s="22">
        <v>124987.4</v>
      </c>
      <c r="H33" s="23">
        <f t="shared" si="4"/>
        <v>407987.4</v>
      </c>
      <c r="I33" s="21">
        <v>297792.25</v>
      </c>
      <c r="J33" s="21">
        <v>297792.25</v>
      </c>
      <c r="K33" s="21">
        <v>297792.25</v>
      </c>
      <c r="L33" s="22">
        <v>295018.45</v>
      </c>
      <c r="M33" s="24">
        <f t="shared" si="5"/>
        <v>110195.15000000002</v>
      </c>
      <c r="N33" s="25"/>
      <c r="O33" s="18"/>
      <c r="P33" s="18"/>
      <c r="Q33" s="18"/>
    </row>
    <row r="34" spans="1:17" ht="15" x14ac:dyDescent="0.25">
      <c r="A34"/>
      <c r="B34" s="12"/>
      <c r="C34" s="18"/>
      <c r="D34" s="26"/>
      <c r="E34" s="20" t="s">
        <v>41</v>
      </c>
      <c r="F34" s="21">
        <v>718866.66</v>
      </c>
      <c r="G34" s="22">
        <v>145496.32999999999</v>
      </c>
      <c r="H34" s="23">
        <f t="shared" si="4"/>
        <v>864362.99</v>
      </c>
      <c r="I34" s="21">
        <v>587657.59</v>
      </c>
      <c r="J34" s="21">
        <v>571205.23</v>
      </c>
      <c r="K34" s="21">
        <v>571205.23</v>
      </c>
      <c r="L34" s="22">
        <v>571205.23</v>
      </c>
      <c r="M34" s="24">
        <f t="shared" si="5"/>
        <v>293157.76000000001</v>
      </c>
      <c r="N34" s="25"/>
      <c r="O34" s="18"/>
      <c r="P34" s="18"/>
      <c r="Q34" s="18"/>
    </row>
    <row r="35" spans="1:17" ht="15" customHeight="1" x14ac:dyDescent="0.25">
      <c r="A35"/>
      <c r="B35" s="12"/>
      <c r="D35" s="13" t="s">
        <v>42</v>
      </c>
      <c r="E35" s="13"/>
      <c r="F35" s="27">
        <f t="shared" ref="F35:L35" si="6">SUM(F36:F36)</f>
        <v>120000</v>
      </c>
      <c r="G35" s="27">
        <f t="shared" si="6"/>
        <v>0</v>
      </c>
      <c r="H35" s="27">
        <f t="shared" si="6"/>
        <v>120000</v>
      </c>
      <c r="I35" s="27">
        <f t="shared" si="6"/>
        <v>95768.43</v>
      </c>
      <c r="J35" s="27">
        <f t="shared" si="6"/>
        <v>95768.43</v>
      </c>
      <c r="K35" s="27">
        <f t="shared" si="6"/>
        <v>95768.43</v>
      </c>
      <c r="L35" s="28">
        <f t="shared" si="6"/>
        <v>95768.43</v>
      </c>
      <c r="M35" s="24">
        <f>+H35-J35</f>
        <v>24231.570000000007</v>
      </c>
    </row>
    <row r="36" spans="1:17" ht="15" x14ac:dyDescent="0.25">
      <c r="A36"/>
      <c r="B36" s="12"/>
      <c r="D36" s="26"/>
      <c r="E36" s="20" t="s">
        <v>43</v>
      </c>
      <c r="F36" s="21">
        <v>120000</v>
      </c>
      <c r="G36" s="22">
        <v>0</v>
      </c>
      <c r="H36" s="23">
        <f t="shared" ref="H36:H41" si="7">+F36+G36</f>
        <v>120000</v>
      </c>
      <c r="I36" s="21">
        <v>95768.43</v>
      </c>
      <c r="J36" s="21">
        <v>95768.43</v>
      </c>
      <c r="K36" s="21">
        <v>95768.43</v>
      </c>
      <c r="L36" s="22">
        <v>95768.43</v>
      </c>
      <c r="M36" s="24">
        <f>+H36-J36</f>
        <v>24231.570000000007</v>
      </c>
    </row>
    <row r="37" spans="1:17" ht="12.75" customHeight="1" x14ac:dyDescent="0.25">
      <c r="A37"/>
      <c r="B37" s="12"/>
      <c r="D37" s="13" t="s">
        <v>44</v>
      </c>
      <c r="E37" s="13"/>
      <c r="F37" s="27">
        <f>SUM(F38:F42)</f>
        <v>11800000</v>
      </c>
      <c r="G37" s="28">
        <f>SUM(G38:G42)</f>
        <v>5841354.9399999995</v>
      </c>
      <c r="H37" s="29">
        <f t="shared" si="7"/>
        <v>17641354.939999998</v>
      </c>
      <c r="I37" s="27">
        <f>SUM(I38:I42)</f>
        <v>16918539.289999999</v>
      </c>
      <c r="J37" s="27">
        <f>SUM(J38:J42)</f>
        <v>4648715.59</v>
      </c>
      <c r="K37" s="27">
        <f>SUM(K38:K42)</f>
        <v>4648715.59</v>
      </c>
      <c r="L37" s="28">
        <f>SUM(L38:L42)</f>
        <v>4540286.26</v>
      </c>
      <c r="M37" s="17">
        <f>+H37-J37</f>
        <v>12992639.349999998</v>
      </c>
    </row>
    <row r="38" spans="1:17" ht="15" x14ac:dyDescent="0.25">
      <c r="A38"/>
      <c r="B38" s="12"/>
      <c r="D38" s="26"/>
      <c r="E38" s="20" t="s">
        <v>45</v>
      </c>
      <c r="F38" s="21">
        <v>0</v>
      </c>
      <c r="G38" s="22">
        <v>1063228.03</v>
      </c>
      <c r="H38" s="23">
        <f t="shared" si="7"/>
        <v>1063228.03</v>
      </c>
      <c r="I38" s="21">
        <v>831802.85</v>
      </c>
      <c r="J38" s="21">
        <v>684802.85</v>
      </c>
      <c r="K38" s="21">
        <v>684802.85</v>
      </c>
      <c r="L38" s="22">
        <v>622665.92000000004</v>
      </c>
      <c r="M38" s="30">
        <f>+H38-J38</f>
        <v>378425.18000000005</v>
      </c>
    </row>
    <row r="39" spans="1:17" ht="15" x14ac:dyDescent="0.25">
      <c r="D39" s="26"/>
      <c r="E39" s="20" t="s">
        <v>46</v>
      </c>
      <c r="F39" s="21">
        <v>0</v>
      </c>
      <c r="G39" s="22">
        <v>2165767.7999999998</v>
      </c>
      <c r="H39" s="23">
        <f t="shared" si="7"/>
        <v>2165767.7999999998</v>
      </c>
      <c r="I39" s="21">
        <v>2061873.58</v>
      </c>
      <c r="J39" s="21">
        <v>1902129.88</v>
      </c>
      <c r="K39" s="21">
        <v>1902129.88</v>
      </c>
      <c r="L39" s="22">
        <v>1855837.48</v>
      </c>
      <c r="M39" s="31">
        <f t="shared" ref="M39:M40" si="8">+H39-J39</f>
        <v>263637.91999999993</v>
      </c>
    </row>
    <row r="40" spans="1:17" ht="15" x14ac:dyDescent="0.25">
      <c r="A40"/>
      <c r="B40" s="12"/>
      <c r="D40" s="26"/>
      <c r="E40" s="20" t="s">
        <v>47</v>
      </c>
      <c r="F40" s="21">
        <v>0</v>
      </c>
      <c r="G40" s="22">
        <v>0</v>
      </c>
      <c r="H40" s="23">
        <f t="shared" si="7"/>
        <v>0</v>
      </c>
      <c r="I40" s="21">
        <v>0</v>
      </c>
      <c r="J40" s="21">
        <v>0</v>
      </c>
      <c r="K40" s="21">
        <v>0</v>
      </c>
      <c r="L40" s="22">
        <v>0</v>
      </c>
      <c r="M40" s="31">
        <f t="shared" si="8"/>
        <v>0</v>
      </c>
    </row>
    <row r="41" spans="1:17" ht="15" x14ac:dyDescent="0.25">
      <c r="A41"/>
      <c r="B41" s="12"/>
      <c r="D41" s="26"/>
      <c r="E41" s="20" t="s">
        <v>48</v>
      </c>
      <c r="F41" s="21">
        <v>11800000</v>
      </c>
      <c r="G41" s="22">
        <v>2612359.11</v>
      </c>
      <c r="H41" s="23">
        <f t="shared" si="7"/>
        <v>14412359.109999999</v>
      </c>
      <c r="I41" s="21">
        <v>14024862.859999999</v>
      </c>
      <c r="J41" s="21">
        <v>2061782.86</v>
      </c>
      <c r="K41" s="21">
        <v>2061782.86</v>
      </c>
      <c r="L41" s="22">
        <v>2061782.86</v>
      </c>
      <c r="M41" s="30">
        <f>+H41-J41</f>
        <v>12350576.25</v>
      </c>
    </row>
    <row r="42" spans="1:17" ht="15" x14ac:dyDescent="0.25">
      <c r="D42" s="26"/>
      <c r="E42" s="20"/>
      <c r="F42" s="32"/>
      <c r="G42" s="33"/>
      <c r="H42" s="34"/>
      <c r="I42" s="32"/>
      <c r="J42" s="32"/>
      <c r="K42" s="32"/>
      <c r="L42" s="35"/>
      <c r="M42" s="36"/>
    </row>
    <row r="43" spans="1:17" s="42" customFormat="1" x14ac:dyDescent="0.2">
      <c r="A43" s="1"/>
      <c r="B43" s="2"/>
      <c r="C43" s="37"/>
      <c r="D43" s="38"/>
      <c r="E43" s="39" t="s">
        <v>49</v>
      </c>
      <c r="F43" s="40">
        <f t="shared" ref="F43:M43" si="9">+F10+F17+F25+F35+F37</f>
        <v>77053546.859999999</v>
      </c>
      <c r="G43" s="40">
        <f>+G10+G17+G25+G35+G37</f>
        <v>15334619.66</v>
      </c>
      <c r="H43" s="40">
        <f t="shared" si="9"/>
        <v>92388166.519999996</v>
      </c>
      <c r="I43" s="40">
        <f t="shared" si="9"/>
        <v>73314804.780000001</v>
      </c>
      <c r="J43" s="41">
        <f t="shared" si="9"/>
        <v>59661965.280000001</v>
      </c>
      <c r="K43" s="40">
        <f t="shared" si="9"/>
        <v>59661965.280000001</v>
      </c>
      <c r="L43" s="40">
        <f t="shared" si="9"/>
        <v>59411924.179999992</v>
      </c>
      <c r="M43" s="40">
        <f t="shared" si="9"/>
        <v>32726201.239999995</v>
      </c>
      <c r="N43" s="37"/>
    </row>
    <row r="44" spans="1:17" ht="15" x14ac:dyDescent="0.25">
      <c r="A44" s="37"/>
      <c r="B44" s="43"/>
    </row>
    <row r="45" spans="1:17" ht="15" x14ac:dyDescent="0.25">
      <c r="D45" s="1" t="s">
        <v>50</v>
      </c>
      <c r="H45" s="44"/>
      <c r="I45" s="44"/>
      <c r="J45" s="44"/>
      <c r="K45" s="44"/>
      <c r="L45" s="44"/>
      <c r="M45" s="44"/>
    </row>
    <row r="47" spans="1:17" ht="15" x14ac:dyDescent="0.25">
      <c r="F47" s="44"/>
      <c r="G47" s="44"/>
      <c r="H47" s="44"/>
      <c r="I47" s="44"/>
      <c r="J47" s="44"/>
      <c r="K47" s="44"/>
      <c r="L47" s="44"/>
      <c r="M47" s="44"/>
    </row>
    <row r="48" spans="1:17" ht="15" x14ac:dyDescent="0.25">
      <c r="E48" s="45"/>
    </row>
    <row r="49" spans="5:13" ht="15" x14ac:dyDescent="0.25">
      <c r="E49" s="46"/>
      <c r="F49" s="46"/>
      <c r="H49" s="47"/>
      <c r="I49" s="47"/>
      <c r="J49" s="47"/>
      <c r="K49" s="47"/>
      <c r="L49" s="47"/>
      <c r="M49" s="47"/>
    </row>
    <row r="50" spans="5:13" ht="12.75" customHeight="1" x14ac:dyDescent="0.25">
      <c r="E50" s="48" t="s">
        <v>51</v>
      </c>
      <c r="F50" s="48"/>
      <c r="H50" s="49" t="s">
        <v>52</v>
      </c>
      <c r="I50" s="49"/>
      <c r="J50" s="49"/>
      <c r="K50" s="49"/>
      <c r="L50" s="49"/>
      <c r="M50" s="49"/>
    </row>
  </sheetData>
  <sheetProtection selectLockedCells="1" selectUnlockedCells="1"/>
  <mergeCells count="15">
    <mergeCell ref="H49:M49"/>
    <mergeCell ref="E50:F50"/>
    <mergeCell ref="H50:M50"/>
    <mergeCell ref="D10:E10"/>
    <mergeCell ref="D17:E17"/>
    <mergeCell ref="D25:E25"/>
    <mergeCell ref="D35:E35"/>
    <mergeCell ref="D37:E37"/>
    <mergeCell ref="E49:F49"/>
    <mergeCell ref="D1:M1"/>
    <mergeCell ref="D2:M2"/>
    <mergeCell ref="D3:M3"/>
    <mergeCell ref="D7:E9"/>
    <mergeCell ref="F7:L7"/>
    <mergeCell ref="M7:M8"/>
  </mergeCells>
  <pageMargins left="0.7" right="0.7" top="0.44027777777777777" bottom="0.75" header="0.51180555555555551" footer="0.51180555555555551"/>
  <pageSetup scale="54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2017-10-16T22:02:14Z</dcterms:created>
  <dcterms:modified xsi:type="dcterms:W3CDTF">2017-10-16T22:04:31Z</dcterms:modified>
</cp:coreProperties>
</file>